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E997804C-57F4-46FC-AF3A-8D4334CEE3EA}" xr6:coauthVersionLast="36" xr6:coauthVersionMax="36"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s="1"/>
  <c r="B6" i="36"/>
  <c r="B6" i="43"/>
  <c r="B5" i="43"/>
  <c r="B6" i="44"/>
  <c r="B5" i="44"/>
  <c r="B6" i="45"/>
  <c r="B5" i="45"/>
  <c r="B5" i="36" s="1"/>
  <c r="B8" i="39"/>
  <c r="B6" i="31" s="1"/>
  <c r="B7" i="39"/>
  <c r="B5" i="31" s="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S17" i="43" a="1"/>
  <c r="S17" i="43" s="1"/>
  <c r="X17" i="43" s="1"/>
  <c r="Y17" i="43" s="1" a="1"/>
  <c r="Y17" i="43" s="1"/>
  <c r="AB17" i="43" s="1" a="1"/>
  <c r="AB17" i="43" s="1"/>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s="1"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s="1" a="1"/>
  <c r="AF57" i="43" s="1"/>
  <c r="AG57" i="43" s="1"/>
  <c r="AH57" i="43" s="1" a="1"/>
  <c r="AH57" i="43" s="1"/>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s="1"/>
  <c r="AG42" i="43" s="1"/>
  <c r="AH42" i="43" s="1" a="1"/>
  <c r="AH42" i="43" s="1"/>
  <c r="AI42" i="43" s="1" a="1"/>
  <c r="AI42" i="43" s="1"/>
  <c r="AD297" i="43" a="1"/>
  <c r="AD297" i="43"/>
  <c r="AE27" i="43"/>
  <c r="AF27" i="43" s="1"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3" i="31"/>
  <c r="D13" i="45" s="1"/>
  <c r="D27" i="36"/>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D27" i="43"/>
  <c r="AJ27" i="43"/>
  <c r="D13" i="44"/>
  <c r="K27" i="36" s="1"/>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C12" i="43"/>
  <c r="C12" i="36"/>
  <c r="C12" i="45"/>
  <c r="B12" i="44"/>
  <c r="B12" i="43"/>
  <c r="B12" i="31"/>
  <c r="B14" i="39"/>
  <c r="B12" i="36"/>
  <c r="B12" i="47"/>
  <c r="B12" i="45"/>
  <c r="AI72" i="43" l="1" a="1"/>
  <c r="AI72" i="43" s="1"/>
  <c r="AK72" i="43" s="1"/>
  <c r="E16" i="44" s="1"/>
  <c r="AI57" i="43" a="1"/>
  <c r="AI57" i="43" s="1"/>
  <c r="C15" i="44" s="1"/>
  <c r="AE12" i="43"/>
  <c r="AF12" i="43" s="1" a="1"/>
  <c r="AF12" i="43" s="1"/>
  <c r="AG12" i="43" s="1"/>
  <c r="AH12" i="43" s="1" a="1"/>
  <c r="AH12" i="43" s="1"/>
  <c r="AI12" i="43" s="1" a="1"/>
  <c r="AI12" i="43" s="1"/>
  <c r="C12" i="44" s="1"/>
  <c r="AD17" i="43" a="1"/>
  <c r="AD17" i="43" s="1"/>
  <c r="AC17" i="43" a="1"/>
  <c r="AC17" i="43" s="1"/>
  <c r="G13" i="45"/>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C16" i="44" l="1"/>
  <c r="AK57" i="43"/>
  <c r="E15" i="44" s="1"/>
  <c r="E12" i="47"/>
  <c r="J12" i="36"/>
  <c r="F12" i="45"/>
  <c r="AK27" i="43"/>
  <c r="E13" i="44" s="1"/>
  <c r="C13" i="44"/>
  <c r="L15" i="44" s="1"/>
  <c r="W15" i="45" s="1"/>
  <c r="E27" i="43"/>
  <c r="E13" i="45"/>
  <c r="B20" i="33" s="1"/>
  <c r="E27" i="36"/>
  <c r="AK12" i="43"/>
  <c r="E12" i="44" s="1"/>
  <c r="D12" i="44"/>
  <c r="E12" i="43"/>
  <c r="E12" i="36"/>
  <c r="E12" i="45"/>
  <c r="B19" i="33"/>
  <c r="L42" i="36"/>
  <c r="H14" i="45"/>
  <c r="G40" i="47"/>
  <c r="M14" i="44"/>
  <c r="X14" i="45" s="1"/>
  <c r="I14" i="44"/>
  <c r="J42" i="36"/>
  <c r="L13" i="44"/>
  <c r="W13" i="45" s="1"/>
  <c r="L16" i="44"/>
  <c r="W16" i="45" s="1"/>
  <c r="L14" i="44"/>
  <c r="W14" i="45" s="1"/>
  <c r="I13" i="44"/>
  <c r="E40" i="47"/>
  <c r="F14" i="45"/>
  <c r="K14" i="44"/>
  <c r="V14" i="45" s="1"/>
  <c r="I16" i="44"/>
  <c r="K13" i="44"/>
  <c r="V13" i="45" s="1"/>
  <c r="L57" i="36"/>
  <c r="G55" i="47"/>
  <c r="H15" i="45"/>
  <c r="L72" i="36"/>
  <c r="H16" i="45"/>
  <c r="G70" i="47"/>
  <c r="J57" i="36"/>
  <c r="F15" i="45"/>
  <c r="E55" i="47"/>
  <c r="J72" i="36"/>
  <c r="E70" i="47"/>
  <c r="F16" i="45"/>
  <c r="M13" i="44" l="1"/>
  <c r="X13" i="45" s="1"/>
  <c r="J12" i="44"/>
  <c r="L12" i="44"/>
  <c r="W12" i="45" s="1"/>
  <c r="I12" i="44"/>
  <c r="J16" i="44"/>
  <c r="J14" i="44"/>
  <c r="M15" i="44"/>
  <c r="X15" i="45" s="1"/>
  <c r="J15" i="44"/>
  <c r="K16" i="44"/>
  <c r="V16" i="45" s="1"/>
  <c r="J13" i="44"/>
  <c r="K12" i="44"/>
  <c r="V12" i="45" s="1"/>
  <c r="K15" i="44"/>
  <c r="V15" i="45" s="1"/>
  <c r="M16" i="44"/>
  <c r="X16" i="45" s="1"/>
  <c r="I15" i="44"/>
  <c r="M12" i="44"/>
  <c r="X12" i="45" s="1"/>
  <c r="B17" i="33"/>
  <c r="B18" i="33"/>
  <c r="J27" i="36"/>
  <c r="F13" i="45"/>
  <c r="E25" i="47"/>
  <c r="H13" i="45"/>
  <c r="L27" i="36"/>
  <c r="G25" i="47"/>
  <c r="G12" i="45"/>
  <c r="F12" i="47"/>
  <c r="K12" i="36"/>
  <c r="H12" i="45"/>
  <c r="G12" i="47"/>
  <c r="L12" i="36"/>
  <c r="B21" i="33"/>
  <c r="C21" i="33" s="1"/>
  <c r="D17" i="33" l="1"/>
  <c r="D19" i="33"/>
  <c r="D18" i="33"/>
  <c r="D20" i="33"/>
  <c r="B24" i="33"/>
  <c r="C17" i="33"/>
  <c r="C19" i="33"/>
  <c r="C20" i="33"/>
  <c r="C18" i="33"/>
  <c r="D21" i="33" l="1"/>
  <c r="E21" i="33" s="1"/>
  <c r="E17" i="33" l="1"/>
  <c r="D24" i="33"/>
  <c r="E19" i="33"/>
  <c r="E20" i="33"/>
  <c r="E18"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<sst xmlns="http://schemas.openxmlformats.org/spreadsheetml/2006/main" count="1810" uniqueCount="391">
  <si>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</si>
  <si>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</si>
  <si>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</si>
  <si>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</si>
  <si>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</si>
  <si>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</si>
  <si>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</si>
  <si>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</si>
  <si>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</si>
  <si>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</si>
  <si>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</si>
  <si>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</si>
  <si>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</si>
  <si>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</si>
  <si>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</si>
  <si>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</si>
  <si>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</si>
  <si>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</si>
  <si>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</si>
  <si>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</si>
  <si>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</si>
  <si>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</si>
  <si>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</si>
  <si>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</si>
  <si>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</si>
  <si>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</si>
  <si>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</si>
  <si>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</si>
  <si>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</si>
  <si>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</si>
  <si>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</si>
  <si>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</si>
  <si>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</si>
  <si>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</si>
  <si>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</si>
  <si>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</si>
  <si>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</si>
  <si>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</si>
  <si>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</si>
  <si>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</si>
  <si>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</si>
  <si>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</si>
  <si>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</si>
  <si>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</si>
  <si>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</si>
  <si>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</si>
  <si>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</si>
  <si>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</si>
  <si>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</si>
  <si>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</si>
  <si>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</si>
  <si>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</si>
  <si>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</si>
  <si>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</si>
  <si>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</si>
  <si>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</si>
  <si>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</si>
  <si>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</si>
  <si>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</si>
  <si>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</si>
  <si>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</si>
  <si>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</si>
  <si>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</si>
  <si>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</si>
  <si>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</si>
  <si>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</si>
  <si>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</si>
  <si>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</si>
  <si>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</si>
  <si>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</si>
  <si>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</si>
  <si>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</si>
  <si>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</si>
  <si>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</si>
  <si>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</si>
  <si>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</si>
  <si>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</si>
  <si>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</si>
  <si>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</si>
  <si>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</si>
  <si>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</si>
  <si>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</si>
  <si>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</si>
  <si>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</si>
  <si>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</si>
  <si>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</si>
  <si>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</si>
  <si>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</si>
  <si>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</si>
  <si>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</si>
  <si>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</si>
  <si>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</si>
  <si>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</si>
  <si>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</si>
  <si>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</si>
  <si>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</si>
  <si>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</si>
  <si>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</si>
  <si>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</si>
  <si>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</si>
  <si>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</si>
  <si>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</si>
  <si>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</si>
  <si>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</si>
  <si>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</si>
  <si>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</si>
  <si>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</si>
  <si>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</si>
  <si>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</si>
  <si>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</si>
  <si>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</si>
  <si>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</si>
  <si>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</si>
  <si>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</si>
  <si>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</si>
  <si>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</si>
  <si>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</si>
  <si>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</si>
  <si>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</si>
  <si>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</si>
  <si>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</si>
  <si>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</si>
  <si>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</si>
  <si>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</si>
  <si>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</si>
  <si>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</si>
  <si>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</si>
  <si>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</si>
  <si>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</si>
  <si>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</si>
  <si>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</si>
  <si>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</si>
  <si>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</si>
  <si>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</si>
  <si>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</si>
  <si>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</si>
  <si>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</si>
  <si>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</si>
  <si>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</si>
  <si>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</si>
  <si>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</si>
  <si>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</si>
  <si>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</si>
  <si>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</si>
  <si>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</si>
  <si>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</si>
  <si>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</si>
  <si>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</si>
  <si>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</si>
  <si>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</si>
  <si>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</si>
  <si>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</si>
  <si>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</si>
  <si>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</si>
  <si>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</si>
  <si>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</si>
  <si>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</si>
  <si>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</si>
  <si>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</si>
  <si>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</si>
  <si>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</si>
  <si>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</si>
  <si>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</si>
  <si>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</si>
  <si>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</si>
  <si>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</si>
  <si>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</si>
  <si>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</si>
  <si>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</si>
  <si>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</si>
  <si>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</si>
  <si>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</si>
  <si>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</si>
  <si>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</si>
  <si>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</si>
  <si>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</si>
  <si>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</si>
  <si>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</si>
  <si>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</si>
  <si>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</si>
  <si>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</si>
  <si>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</si>
  <si>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</si>
  <si>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</si>
  <si>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</si>
  <si>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</si>
  <si>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</si>
  <si>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</si>
  <si>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</si>
  <si>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</si>
  <si>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</si>
  <si>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</si>
  <si>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</si>
  <si>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</si>
  <si>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</si>
  <si>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</si>
  <si>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</si>
  <si>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</si>
  <si>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</si>
  <si>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</si>
  <si>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</si>
  <si>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</si>
  <si>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</si>
  <si>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</si>
  <si>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</si>
  <si>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</si>
  <si>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</si>
  <si>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</si>
  <si>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</si>
  <si>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</si>
  <si>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</si>
  <si>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</si>
  <si>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</si>
  <si>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</si>
  <si>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</si>
  <si>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</si>
  <si>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</si>
  <si>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</si>
  <si>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</si>
  <si>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</si>
  <si>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</si>
  <si>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</si>
  <si>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</si>
  <si>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</si>
  <si>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</si>
  <si>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</si>
  <si>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</si>
  <si>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</si>
  <si>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</si>
  <si>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</si>
  <si>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</si>
  <si>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</si>
  <si>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</si>
  <si>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</si>
  <si>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</si>
  <si>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</si>
  <si>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</si>
  <si>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</si>
  <si>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</si>
  <si>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</si>
  <si>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</si>
  <si>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</si>
  <si>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</si>
  <si>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</si>
  <si>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</si>
  <si>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</si>
  <si>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</si>
  <si>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</si>
  <si>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</si>
  <si>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</si>
  <si>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</si>
  <si>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</si>
  <si>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</si>
  <si>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</si>
  <si>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</si>
  <si>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</si>
  <si>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</si>
  <si>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</si>
  <si>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</si>
  <si>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</si>
  <si>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</si>
  <si>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</si>
  <si>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</si>
  <si>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</si>
  <si>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</si>
  <si>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</si>
  <si>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</si>
  <si>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</si>
  <si>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</si>
  <si>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</si>
  <si>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</si>
  <si>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</si>
  <si>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</si>
  <si>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</si>
  <si>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</si>
  <si>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</si>
  <si>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</si>
  <si>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</si>
  <si>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</si>
  <si>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</si>
  <si>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</si>
  <si>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</si>
  <si>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</si>
  <si>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</si>
  <si>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</si>
  <si>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</si>
  <si>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</si>
  <si>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</si>
  <si>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</si>
  <si>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</si>
  <si>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</si>
  <si>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</si>
  <si>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</si>
  <si>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</si>
  <si>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</si>
  <si>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</si>
  <si>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</si>
  <si>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</si>
  <si>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</si>
  <si>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</si>
  <si>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</si>
  <si>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</si>
  <si>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</si>
  <si>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</si>
  <si>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</si>
  <si>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</si>
  <si>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</si>
  <si>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</si>
  <si>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</si>
  <si>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</si>
  <si>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</si>
  <si>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</si>
  <si>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</si>
  <si>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</si>
  <si>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</si>
  <si>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</si>
  <si>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</si>
  <si>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</si>
  <si>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</si>
  <si>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</si>
  <si>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</si>
  <si>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</si>
  <si>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</si>
  <si>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</si>
  <si>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</si>
  <si>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</si>
  <si>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</si>
  <si>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</si>
  <si>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</si>
  <si>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</si>
  <si>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</si>
  <si>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</si>
  <si>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</si>
  <si>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</si>
  <si>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</si>
  <si>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</si>
  <si>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</si>
  <si>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</si>
  <si>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</si>
  <si>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</si>
  <si>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</si>
  <si>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</si>
  <si>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</si>
  <si>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</si>
  <si>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</si>
  <si>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</si>
  <si>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</si>
  <si>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</si>
  <si>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</si>
  <si>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</si>
  <si>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</si>
  <si>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</si>
  <si>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</si>
  <si>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</si>
  <si>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</si>
  <si>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</si>
  <si>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</si>
  <si>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</si>
  <si>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</si>
  <si>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</si>
  <si>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</si>
  <si>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</si>
  <si>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</si>
  <si>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</si>
  <si>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</si>
  <si>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</si>
  <si>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</si>
  <si>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</si>
  <si>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</si>
  <si>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</si>
  <si>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</si>
  <si>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NO</t>
  </si>
  <si>
    <t>SI</t>
  </si>
  <si>
    <t>Código:</t>
  </si>
  <si>
    <r>
      <t xml:space="preserve">Código: </t>
    </r>
    <r>
      <rPr>
        <sz val="9"/>
        <rFont val="Arial"/>
        <family val="2"/>
      </rPr>
      <t xml:space="preserve"> </t>
    </r>
  </si>
  <si>
    <t>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t>
  </si>
  <si>
    <t xml:space="preserve">DOCUMENTACIÓN Y ARCHIVO </t>
  </si>
  <si>
    <t>Posible Alteración o manipulación de la información y/o documentos oficiales por interés personal</t>
  </si>
  <si>
    <t>Beneficio económico, Intereses personales, Favorecimiento a terceros</t>
  </si>
  <si>
    <t>Posible Alteración o manipulación de la información y/o documentos oficiales por interés personal para Beneficio económico, Intereses personales, Favorecimiento a terceros</t>
  </si>
  <si>
    <t>Inadecuado manejo de la información y/o documentación de resppuestas, notificaciones o sanciones.</t>
  </si>
  <si>
    <t xml:space="preserve">Establecer controles de acceso y permisos para limitar la capacidad de manipulación (usuarios, planilla de préstamo y consulta).
</t>
  </si>
  <si>
    <t xml:space="preserve">Elaboración y actualización de inventarios documentales </t>
  </si>
  <si>
    <t xml:space="preserve">Líder de proceso documentación y archivo </t>
  </si>
  <si>
    <t>Informar al secretario general para tomar las medidas administrativas necesarias</t>
  </si>
  <si>
    <t>Informe cuatrimestral de el inventario y actualización documental del archivo de la DTB</t>
  </si>
  <si>
    <t xml:space="preserve">Informe cuatrimestral del inventario y actualización documental </t>
  </si>
  <si>
    <t xml:space="preserve">Copia del Informe realizado </t>
  </si>
  <si>
    <t xml:space="preserve">Entrega de Informe </t>
  </si>
  <si>
    <t>Matriz Mapa Riesgos de Corrupción 2025</t>
  </si>
  <si>
    <t>350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</si>
</sst>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4" sqref="B4:H5"/>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F9" sqref="F9:F10"/>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389</v>
      </c>
      <c r="C1" s="608"/>
      <c r="D1" s="608"/>
      <c r="E1" s="609"/>
      <c r="F1" s="606" t="s">
        <v>369</v>
      </c>
      <c r="G1" s="607"/>
    </row>
    <row r="2" spans="1:69" ht="15" customHeight="1" x14ac:dyDescent="0.35">
      <c r="A2" s="604"/>
      <c r="B2" s="608"/>
      <c r="C2" s="608"/>
      <c r="D2" s="608"/>
      <c r="E2" s="609"/>
      <c r="F2" s="606" t="s">
        <v>116</v>
      </c>
      <c r="G2" s="607"/>
    </row>
    <row r="3" spans="1:69" ht="15" customHeight="1" x14ac:dyDescent="0.35">
      <c r="A3" s="604"/>
      <c r="B3" s="608"/>
      <c r="C3" s="608"/>
      <c r="D3" s="608"/>
      <c r="E3" s="609"/>
      <c r="F3" s="606" t="s">
        <v>370</v>
      </c>
      <c r="G3" s="606"/>
    </row>
    <row r="4" spans="1:69" s="377" customFormat="1" ht="15" customHeight="1" x14ac:dyDescent="0.3">
      <c r="A4" s="605"/>
      <c r="B4" s="610"/>
      <c r="C4" s="610"/>
      <c r="D4" s="610"/>
      <c r="E4" s="611"/>
      <c r="F4" s="606" t="s">
        <v>117</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376</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375</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118</v>
      </c>
      <c r="B9" s="613" t="s">
        <v>119</v>
      </c>
      <c r="C9" s="613" t="s">
        <v>120</v>
      </c>
      <c r="D9" s="613" t="s">
        <v>121</v>
      </c>
      <c r="E9" s="613" t="s">
        <v>45</v>
      </c>
      <c r="F9" s="612"/>
    </row>
    <row r="10" spans="1:69" ht="42" customHeight="1" x14ac:dyDescent="0.35">
      <c r="A10" s="613"/>
      <c r="B10" s="613"/>
      <c r="C10" s="613"/>
      <c r="D10" s="613"/>
      <c r="E10" s="613"/>
      <c r="F10" s="612"/>
    </row>
    <row r="11" spans="1:69" s="237" customFormat="1" ht="90" customHeight="1" x14ac:dyDescent="0.35">
      <c r="A11" s="450" t="s">
        <v>122</v>
      </c>
      <c r="B11" s="448" t="s">
        <v>377</v>
      </c>
      <c r="C11" s="448" t="s">
        <v>123</v>
      </c>
      <c r="D11" s="448" t="s">
        <v>378</v>
      </c>
      <c r="E11" s="449" t="s">
        <v>379</v>
      </c>
      <c r="F11" s="236"/>
    </row>
    <row r="12" spans="1:69" s="237" customFormat="1" ht="102.5" customHeight="1" x14ac:dyDescent="0.35">
      <c r="A12" s="450" t="s">
        <v>124</v>
      </c>
      <c r="B12" s="448"/>
      <c r="C12" s="448"/>
      <c r="D12" s="448"/>
      <c r="E12" s="449"/>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8" zoomScale="60" zoomScaleNormal="60" zoomScaleSheetLayoutView="68" workbookViewId="0">
      <selection activeCell="G13" sqref="G13:P13"/>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143</v>
      </c>
      <c r="C1" s="631"/>
      <c r="D1" s="632"/>
      <c r="E1" s="606" t="s">
        <v>369</v>
      </c>
      <c r="F1" s="607"/>
    </row>
    <row r="2" spans="1:25" ht="15" customHeight="1" x14ac:dyDescent="0.35">
      <c r="A2" s="604"/>
      <c r="B2" s="631"/>
      <c r="C2" s="631"/>
      <c r="D2" s="632"/>
      <c r="E2" s="606" t="s">
        <v>116</v>
      </c>
      <c r="F2" s="607"/>
    </row>
    <row r="3" spans="1:25" ht="15" customHeight="1" x14ac:dyDescent="0.35">
      <c r="A3" s="604"/>
      <c r="B3" s="631"/>
      <c r="C3" s="631"/>
      <c r="D3" s="632"/>
      <c r="E3" s="630" t="s">
        <v>370</v>
      </c>
      <c r="F3" s="630"/>
    </row>
    <row r="4" spans="1:25" s="159" customFormat="1" ht="15" customHeight="1" x14ac:dyDescent="0.35">
      <c r="A4" s="605"/>
      <c r="B4" s="633"/>
      <c r="C4" s="633"/>
      <c r="D4" s="634"/>
      <c r="E4" s="606" t="s">
        <v>144</v>
      </c>
      <c r="F4" s="606"/>
    </row>
    <row r="5" spans="1:25" s="159" customFormat="1" ht="24.75" customHeight="1" x14ac:dyDescent="0.35">
      <c r="A5" s="446" t="s">
        <v>14</v>
      </c>
      <c r="B5" s="614" t="str">
        <f>'1 Contexto e Identificación'!B6:E6</f>
        <v xml:space="preserve">DOCUMENTACIÓN Y ARCHIVO </v>
      </c>
      <c r="C5" s="615"/>
      <c r="D5" s="616"/>
      <c r="X5" s="242"/>
      <c r="Y5" s="262"/>
    </row>
    <row r="6" spans="1:25" s="159" customFormat="1" ht="51" customHeight="1" thickBot="1" x14ac:dyDescent="0.4">
      <c r="A6" s="447" t="s">
        <v>16</v>
      </c>
      <c r="B6" s="617"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146</v>
      </c>
      <c r="D10" s="622"/>
      <c r="E10" s="628" t="s">
        <v>34</v>
      </c>
      <c r="F10" s="623"/>
      <c r="G10" s="613"/>
      <c r="H10" s="613"/>
      <c r="I10" s="613"/>
      <c r="J10" s="613"/>
      <c r="K10" s="613"/>
      <c r="L10" s="613"/>
      <c r="M10" s="613"/>
      <c r="N10" s="613"/>
      <c r="O10" s="613"/>
      <c r="P10" s="613"/>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64.5" customHeight="1" x14ac:dyDescent="0.35">
      <c r="A12" s="247" t="str">
        <f>'1 Contexto e Identificación'!A11</f>
        <v>R1</v>
      </c>
      <c r="B12" s="248" t="str">
        <f>+'1 Contexto e Identificación'!E11</f>
        <v>Posible Alteración o manipulación de la información y/o documentos oficiales por interés personal para Beneficio económico, Intereses personales, Favorecimiento a terceros</v>
      </c>
      <c r="C12" s="457" t="s">
        <v>178</v>
      </c>
      <c r="D12" s="188" t="str">
        <f>+_xlfn.IFS(C12="","",C12='12 Formulas'!$U$3,'12 Formulas'!$S$3,C12='12 Formulas'!$U$4,'12 Formulas'!$S$4,C12='12 Formulas'!$U$5,'12 Formulas'!$S$5,C12='12 Formulas'!$U$6,'12 Formulas'!$S$6,C12='12 Formulas'!$U$7,'12 Formulas'!$S$7)</f>
        <v>Rara vez</v>
      </c>
      <c r="E12" s="354" t="str">
        <f>+_xlfn.IFS(AND(D12="",F12=""),"",D12&lt;&gt;"",D12,F12&lt;&gt;"",F12)</f>
        <v>Rara vez</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50" zoomScaleNormal="50" zoomScaleSheetLayoutView="100" workbookViewId="0">
      <pane xSplit="4" ySplit="13" topLeftCell="E14" activePane="bottomRight" state="frozen"/>
      <selection pane="topRight" activeCell="B9" sqref="B9"/>
      <selection pane="bottomLeft" activeCell="B9" sqref="B9"/>
      <selection pane="bottomRight" activeCell="C15" sqref="C15"/>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143</v>
      </c>
      <c r="C1" s="646"/>
      <c r="D1" s="646"/>
      <c r="E1" s="606" t="s">
        <v>369</v>
      </c>
      <c r="F1" s="607"/>
    </row>
    <row r="2" spans="1:24" ht="12" customHeight="1" x14ac:dyDescent="0.35">
      <c r="A2" s="604"/>
      <c r="B2" s="647"/>
      <c r="C2" s="648"/>
      <c r="D2" s="648"/>
      <c r="E2" s="606" t="s">
        <v>116</v>
      </c>
      <c r="F2" s="607"/>
    </row>
    <row r="3" spans="1:24" ht="12" customHeight="1" x14ac:dyDescent="0.35">
      <c r="A3" s="604"/>
      <c r="B3" s="647"/>
      <c r="C3" s="648"/>
      <c r="D3" s="648"/>
      <c r="E3" s="630" t="s">
        <v>370</v>
      </c>
      <c r="F3" s="630"/>
    </row>
    <row r="4" spans="1:24" ht="12" customHeight="1" x14ac:dyDescent="0.35">
      <c r="A4" s="604"/>
      <c r="B4" s="647"/>
      <c r="C4" s="648"/>
      <c r="D4" s="648"/>
      <c r="E4" s="606" t="s">
        <v>179</v>
      </c>
      <c r="F4" s="606"/>
    </row>
    <row r="5" spans="1:24" ht="12" customHeight="1" x14ac:dyDescent="0.35">
      <c r="A5" s="604"/>
      <c r="B5" s="647"/>
      <c r="C5" s="648"/>
      <c r="D5" s="648"/>
      <c r="E5" s="200"/>
      <c r="F5" s="200"/>
    </row>
    <row r="6" spans="1:24" s="263" customFormat="1" ht="38.25" customHeight="1" x14ac:dyDescent="0.35">
      <c r="A6" s="605"/>
      <c r="B6" s="649"/>
      <c r="C6" s="650"/>
      <c r="D6" s="650"/>
      <c r="F6" s="638" t="s">
        <v>180</v>
      </c>
      <c r="G6" s="638"/>
      <c r="H6" s="638"/>
      <c r="I6" s="638"/>
      <c r="J6" s="638"/>
      <c r="K6" s="638"/>
      <c r="L6" s="638"/>
      <c r="M6" s="638"/>
    </row>
    <row r="7" spans="1:24" s="263" customFormat="1" ht="24.65" customHeight="1" x14ac:dyDescent="0.35">
      <c r="A7" s="446" t="s">
        <v>14</v>
      </c>
      <c r="B7" s="639" t="str">
        <f>'1 Contexto e Identificación'!B6:E6</f>
        <v xml:space="preserve">DOCUMENTACIÓN Y ARCHIVO </v>
      </c>
      <c r="C7" s="640"/>
      <c r="D7" s="641"/>
      <c r="F7" s="637" t="s">
        <v>181</v>
      </c>
      <c r="G7" s="637" t="s">
        <v>182</v>
      </c>
      <c r="H7" s="637" t="s">
        <v>183</v>
      </c>
      <c r="I7" s="637" t="s">
        <v>184</v>
      </c>
      <c r="J7" s="637" t="s">
        <v>185</v>
      </c>
      <c r="K7" s="637" t="s">
        <v>186</v>
      </c>
      <c r="L7" s="637" t="s">
        <v>187</v>
      </c>
      <c r="M7" s="637" t="s">
        <v>188</v>
      </c>
      <c r="N7" s="651" t="s">
        <v>189</v>
      </c>
      <c r="O7" s="637" t="s">
        <v>190</v>
      </c>
      <c r="P7" s="637" t="s">
        <v>191</v>
      </c>
      <c r="Q7" s="637" t="s">
        <v>192</v>
      </c>
      <c r="R7" s="637" t="s">
        <v>193</v>
      </c>
      <c r="S7" s="637" t="s">
        <v>194</v>
      </c>
      <c r="T7" s="637" t="s">
        <v>195</v>
      </c>
      <c r="U7" s="638" t="s">
        <v>196</v>
      </c>
      <c r="V7" s="637" t="s">
        <v>197</v>
      </c>
      <c r="W7" s="637" t="s">
        <v>198</v>
      </c>
      <c r="X7" s="637" t="s">
        <v>199</v>
      </c>
    </row>
    <row r="8" spans="1:24" ht="48.75" customHeight="1" x14ac:dyDescent="0.35">
      <c r="A8" s="447" t="s">
        <v>16</v>
      </c>
      <c r="B8" s="642"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200</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147</v>
      </c>
      <c r="B13" s="264" t="s">
        <v>45</v>
      </c>
      <c r="C13" s="133" t="s">
        <v>201</v>
      </c>
      <c r="D13" s="133" t="s">
        <v>48</v>
      </c>
      <c r="F13" s="637"/>
      <c r="G13" s="637"/>
      <c r="H13" s="637"/>
      <c r="I13" s="637"/>
      <c r="J13" s="637"/>
      <c r="K13" s="637"/>
      <c r="L13" s="637"/>
      <c r="M13" s="637"/>
      <c r="N13" s="651"/>
      <c r="O13" s="637"/>
      <c r="P13" s="637"/>
      <c r="Q13" s="637"/>
      <c r="R13" s="637"/>
      <c r="S13" s="637"/>
      <c r="T13" s="637"/>
      <c r="U13" s="638"/>
      <c r="V13" s="637"/>
      <c r="W13" s="637"/>
      <c r="X13" s="637"/>
    </row>
    <row r="14" spans="1:24" ht="62.25" customHeight="1" x14ac:dyDescent="0.35">
      <c r="A14" s="265" t="str">
        <f>'1 Contexto e Identificación'!A11</f>
        <v>R1</v>
      </c>
      <c r="B14" s="266" t="str">
        <f>+'1 Contexto e Identificación'!E11</f>
        <v>Posible Alteración o manipulación de la información y/o documentos oficiales por interés personal para Beneficio económico, Intereses personales, Favorecimiento a terceros</v>
      </c>
      <c r="C14" s="267" t="str">
        <f>+_xlfn.IFS(D14=0,"",U14='12 Formulas'!$J$3,'12 Formulas'!$L$7,D14&gt;=12,'12 Formulas'!$L$7,D14&gt;=6,'12 Formulas'!$L$6,D14&gt;=1,'12 Formulas'!$L$5)</f>
        <v>Mayor</v>
      </c>
      <c r="D14" s="268">
        <f>+COUNTIF(F14:X14,'12 Formulas'!$J$3)</f>
        <v>9</v>
      </c>
      <c r="E14" s="269"/>
      <c r="F14" s="452" t="s">
        <v>202</v>
      </c>
      <c r="G14" s="452" t="s">
        <v>372</v>
      </c>
      <c r="H14" s="452" t="s">
        <v>372</v>
      </c>
      <c r="I14" s="452" t="s">
        <v>203</v>
      </c>
      <c r="J14" s="452" t="s">
        <v>371</v>
      </c>
      <c r="K14" s="452" t="s">
        <v>202</v>
      </c>
      <c r="L14" s="452" t="s">
        <v>202</v>
      </c>
      <c r="M14" s="452" t="s">
        <v>371</v>
      </c>
      <c r="N14" s="452" t="s">
        <v>203</v>
      </c>
      <c r="O14" s="452" t="s">
        <v>202</v>
      </c>
      <c r="P14" s="452" t="s">
        <v>202</v>
      </c>
      <c r="Q14" s="452" t="s">
        <v>202</v>
      </c>
      <c r="R14" s="452" t="s">
        <v>203</v>
      </c>
      <c r="S14" s="452" t="s">
        <v>202</v>
      </c>
      <c r="T14" s="452" t="s">
        <v>203</v>
      </c>
      <c r="U14" s="452" t="s">
        <v>203</v>
      </c>
      <c r="V14" s="452" t="s">
        <v>203</v>
      </c>
      <c r="W14" s="452" t="s">
        <v>203</v>
      </c>
      <c r="X14" s="452" t="s">
        <v>203</v>
      </c>
    </row>
    <row r="15" spans="1:24" ht="50.5" customHeight="1" x14ac:dyDescent="0.35">
      <c r="A15" s="409" t="str">
        <f>'1 Contexto e Identificación'!A12</f>
        <v>R2</v>
      </c>
      <c r="B15" s="266">
        <f>+'1 Contexto e Identificación'!E12</f>
        <v>0</v>
      </c>
      <c r="C15" s="267"/>
      <c r="D15" s="268">
        <v>0</v>
      </c>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4" t="s">
        <v>213</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369</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605"/>
      <c r="B4" s="633"/>
      <c r="C4" s="633"/>
      <c r="D4" s="633"/>
      <c r="E4" s="633"/>
      <c r="F4" s="671" t="s">
        <v>215</v>
      </c>
      <c r="G4" s="668"/>
      <c r="H4" s="669"/>
      <c r="AD4" s="159"/>
      <c r="AE4" s="159"/>
      <c r="AF4" s="159"/>
      <c r="AG4" s="159"/>
      <c r="AH4" s="159"/>
    </row>
    <row r="5" spans="1:36" s="239" customFormat="1" ht="20.25" customHeight="1" x14ac:dyDescent="0.35">
      <c r="A5" s="446" t="s">
        <v>14</v>
      </c>
      <c r="B5" s="639" t="str">
        <f>'3 Impacto'!B7:D7</f>
        <v xml:space="preserve">DOCUMENTACIÓN Y ARCHIVO </v>
      </c>
      <c r="C5" s="640"/>
      <c r="D5" s="640"/>
      <c r="E5" s="641"/>
      <c r="G5" s="382"/>
      <c r="H5" s="43"/>
      <c r="I5" s="44"/>
      <c r="W5" s="281"/>
      <c r="X5" s="282"/>
      <c r="AD5" s="159"/>
      <c r="AE5" s="159"/>
      <c r="AF5" s="159"/>
      <c r="AG5" s="159"/>
      <c r="AH5" s="159"/>
    </row>
    <row r="6" spans="1:36" s="239" customFormat="1" ht="49.5" customHeight="1" x14ac:dyDescent="0.35">
      <c r="A6" s="447" t="s">
        <v>16</v>
      </c>
      <c r="B6" s="661" t="str">
        <f>'3 Impacto'!B8:D8</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216</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Posible Alteración o manipulación de la información y/o documentos oficiales por interés personal para Beneficio económico, Intereses personales, Favorecimiento a terceros</v>
      </c>
      <c r="C12" s="300" t="str">
        <f>+'2 Probabilidad'!E12</f>
        <v>Rara vez</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2" zoomScale="50" zoomScaleNormal="50" zoomScaleSheetLayoutView="100" workbookViewId="0">
      <selection activeCell="J13" sqref="J13:AD13"/>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143</v>
      </c>
      <c r="C1" s="631"/>
      <c r="D1" s="631"/>
      <c r="E1" s="631"/>
      <c r="F1" s="667" t="s">
        <v>369</v>
      </c>
      <c r="G1" s="741"/>
      <c r="H1" s="742"/>
    </row>
    <row r="2" spans="1:45" ht="15" customHeight="1" x14ac:dyDescent="0.35">
      <c r="A2" s="604"/>
      <c r="B2" s="631"/>
      <c r="C2" s="631"/>
      <c r="D2" s="631"/>
      <c r="E2" s="631"/>
      <c r="F2" s="743" t="s">
        <v>224</v>
      </c>
      <c r="G2" s="741"/>
      <c r="H2" s="742"/>
    </row>
    <row r="3" spans="1:45" ht="15" customHeight="1" x14ac:dyDescent="0.35">
      <c r="A3" s="604"/>
      <c r="B3" s="631"/>
      <c r="C3" s="631"/>
      <c r="D3" s="631"/>
      <c r="E3" s="631"/>
      <c r="F3" s="743" t="s">
        <v>370</v>
      </c>
      <c r="G3" s="741"/>
      <c r="H3" s="742"/>
    </row>
    <row r="4" spans="1:45" s="156" customFormat="1" ht="15" customHeight="1" x14ac:dyDescent="0.25">
      <c r="A4" s="605"/>
      <c r="B4" s="633"/>
      <c r="C4" s="633"/>
      <c r="D4" s="633"/>
      <c r="E4" s="633"/>
      <c r="F4" s="744" t="s">
        <v>225</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 xml:space="preserve">DOCUMENTACIÓN Y ARCHIVO </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673"/>
      <c r="D6" s="673"/>
      <c r="E6" s="674"/>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227</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217</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228</v>
      </c>
      <c r="AA10" s="715"/>
      <c r="AB10" s="718" t="s">
        <v>76</v>
      </c>
      <c r="AC10" s="719"/>
      <c r="AD10" s="716" t="s">
        <v>78</v>
      </c>
      <c r="AE10" s="692" t="s">
        <v>80</v>
      </c>
      <c r="AF10" s="693"/>
      <c r="AG10" s="613" t="s">
        <v>229</v>
      </c>
      <c r="AH10" s="686" t="s">
        <v>230</v>
      </c>
      <c r="AI10" s="675" t="s">
        <v>231</v>
      </c>
      <c r="AJ10" s="676"/>
      <c r="AK10" s="677"/>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22" t="s">
        <v>234</v>
      </c>
      <c r="K11" s="702"/>
      <c r="L11" s="701" t="s">
        <v>235</v>
      </c>
      <c r="M11" s="702"/>
      <c r="N11" s="701" t="s">
        <v>236</v>
      </c>
      <c r="O11" s="702"/>
      <c r="P11" s="701" t="s">
        <v>64</v>
      </c>
      <c r="Q11" s="702"/>
      <c r="R11" s="701" t="s">
        <v>66</v>
      </c>
      <c r="S11" s="702"/>
      <c r="T11" s="701" t="s">
        <v>237</v>
      </c>
      <c r="U11" s="702"/>
      <c r="V11" s="701" t="s">
        <v>238</v>
      </c>
      <c r="W11" s="729"/>
      <c r="X11" s="128" t="s">
        <v>239</v>
      </c>
      <c r="Y11" s="129" t="s">
        <v>240</v>
      </c>
      <c r="Z11" s="98" t="s">
        <v>241</v>
      </c>
      <c r="AA11" s="99" t="s">
        <v>74</v>
      </c>
      <c r="AB11" s="720"/>
      <c r="AC11" s="721"/>
      <c r="AD11" s="717"/>
      <c r="AE11" s="694"/>
      <c r="AF11" s="695"/>
      <c r="AG11" s="708"/>
      <c r="AH11" s="687"/>
      <c r="AI11" s="86" t="s">
        <v>88</v>
      </c>
      <c r="AJ11" s="88" t="s">
        <v>90</v>
      </c>
      <c r="AK11" s="87" t="s">
        <v>242</v>
      </c>
      <c r="AL11" s="331"/>
      <c r="AM11" s="331"/>
      <c r="AN11" s="331"/>
      <c r="AO11" s="331"/>
      <c r="AP11" s="331"/>
      <c r="AQ11" s="331"/>
      <c r="AR11" s="331"/>
      <c r="AS11" s="331"/>
    </row>
    <row r="12" spans="1:45" ht="80.25" customHeight="1" x14ac:dyDescent="0.25">
      <c r="A12" s="737" t="str">
        <f>'1 Contexto e Identificación'!$A$11</f>
        <v>R1</v>
      </c>
      <c r="B12" s="731" t="str">
        <f>+'1 Contexto e Identificación'!$E$11</f>
        <v>Posible Alteración o manipulación de la información y/o documentos oficiales por interés personal para Beneficio económico, Intereses personales, Favorecimiento a terceros</v>
      </c>
      <c r="C12" s="733" t="str">
        <f>+'4 Mapa Calor Inherente'!$C$12</f>
        <v>Rara vez</v>
      </c>
      <c r="D12" s="735" t="str">
        <f>+'4 Mapa Calor Inherente'!$D$12</f>
        <v>Mayor</v>
      </c>
      <c r="E12" s="738" t="str">
        <f>+'4 Mapa Calor Inherente'!$E$12</f>
        <v>Alto</v>
      </c>
      <c r="F12" s="698" t="s">
        <v>243</v>
      </c>
      <c r="G12" s="709" t="s">
        <v>380</v>
      </c>
      <c r="H12" s="106" t="s">
        <v>244</v>
      </c>
      <c r="I12" s="508" t="s">
        <v>381</v>
      </c>
      <c r="J12" s="518" t="s">
        <v>245</v>
      </c>
      <c r="K12" s="56">
        <v>15</v>
      </c>
      <c r="L12" s="521" t="s">
        <v>246</v>
      </c>
      <c r="M12" s="82">
        <v>15</v>
      </c>
      <c r="N12" s="521" t="s">
        <v>247</v>
      </c>
      <c r="O12" s="82">
        <v>15</v>
      </c>
      <c r="P12" s="521" t="s">
        <v>248</v>
      </c>
      <c r="Q12" s="82">
        <v>15</v>
      </c>
      <c r="R12" s="521" t="s">
        <v>249</v>
      </c>
      <c r="S12" s="82">
        <v>15</v>
      </c>
      <c r="T12" s="478" t="s">
        <v>250</v>
      </c>
      <c r="U12" s="82">
        <v>15</v>
      </c>
      <c r="V12" s="522" t="s">
        <v>251</v>
      </c>
      <c r="W12" s="103">
        <v>10</v>
      </c>
      <c r="X12" s="100">
        <v>100</v>
      </c>
      <c r="Y12" s="83" t="s">
        <v>321</v>
      </c>
      <c r="Z12" s="525" t="s">
        <v>252</v>
      </c>
      <c r="AA12" s="93" t="s">
        <v>321</v>
      </c>
      <c r="AB12" s="92" t="s">
        <v>321</v>
      </c>
      <c r="AC12" s="93">
        <v>100</v>
      </c>
      <c r="AD12" s="89" t="s">
        <v>203</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253</v>
      </c>
      <c r="I13" s="496" t="s">
        <v>382</v>
      </c>
      <c r="J13" s="519" t="s">
        <v>245</v>
      </c>
      <c r="K13" s="48">
        <v>15</v>
      </c>
      <c r="L13" s="452" t="s">
        <v>246</v>
      </c>
      <c r="M13" s="49">
        <v>15</v>
      </c>
      <c r="N13" s="452" t="s">
        <v>247</v>
      </c>
      <c r="O13" s="49">
        <v>15</v>
      </c>
      <c r="P13" s="452" t="s">
        <v>248</v>
      </c>
      <c r="Q13" s="49">
        <v>15</v>
      </c>
      <c r="R13" s="452" t="s">
        <v>249</v>
      </c>
      <c r="S13" s="49">
        <v>15</v>
      </c>
      <c r="T13" s="491" t="s">
        <v>250</v>
      </c>
      <c r="U13" s="49">
        <v>15</v>
      </c>
      <c r="V13" s="523" t="s">
        <v>251</v>
      </c>
      <c r="W13" s="104">
        <v>10</v>
      </c>
      <c r="X13" s="101">
        <v>100</v>
      </c>
      <c r="Y13" s="50" t="s">
        <v>321</v>
      </c>
      <c r="Z13" s="526" t="s">
        <v>252</v>
      </c>
      <c r="AA13" s="95" t="s">
        <v>321</v>
      </c>
      <c r="AB13" s="94" t="s">
        <v>321</v>
      </c>
      <c r="AC13" s="95">
        <v>100</v>
      </c>
      <c r="AD13" s="90" t="s">
        <v>203</v>
      </c>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258</v>
      </c>
      <c r="G15" s="711"/>
      <c r="H15" s="107" t="s">
        <v>244</v>
      </c>
      <c r="I15" s="496"/>
      <c r="J15" s="519"/>
      <c r="K15" s="48"/>
      <c r="L15" s="452"/>
      <c r="M15" s="49"/>
      <c r="N15" s="452"/>
      <c r="O15" s="49"/>
      <c r="P15" s="452"/>
      <c r="Q15" s="49"/>
      <c r="R15" s="452"/>
      <c r="S15" s="49"/>
      <c r="T15" s="491"/>
      <c r="U15" s="49"/>
      <c r="V15" s="523"/>
      <c r="W15" s="104"/>
      <c r="X15" s="101"/>
      <c r="Y15" s="50"/>
      <c r="Z15" s="526"/>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253</v>
      </c>
      <c r="I16" s="496"/>
      <c r="J16" s="519"/>
      <c r="K16" s="48"/>
      <c r="L16" s="452"/>
      <c r="M16" s="49"/>
      <c r="N16" s="452"/>
      <c r="O16" s="49"/>
      <c r="P16" s="452"/>
      <c r="Q16" s="49"/>
      <c r="R16" s="452"/>
      <c r="S16" s="49"/>
      <c r="T16" s="491"/>
      <c r="U16" s="49"/>
      <c r="V16" s="523"/>
      <c r="W16" s="104"/>
      <c r="X16" s="101"/>
      <c r="Y16" s="50"/>
      <c r="Z16" s="526"/>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257</v>
      </c>
      <c r="I17" s="496"/>
      <c r="J17" s="519"/>
      <c r="K17" s="48"/>
      <c r="L17" s="452"/>
      <c r="M17" s="49"/>
      <c r="N17" s="452"/>
      <c r="O17" s="49"/>
      <c r="P17" s="452"/>
      <c r="Q17" s="49"/>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259</v>
      </c>
      <c r="G18" s="711"/>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260</v>
      </c>
      <c r="G21" s="711"/>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261</v>
      </c>
      <c r="G24" s="711"/>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x14ac:dyDescent="0.25">
      <c r="A27" s="737" t="str">
        <f>'1 Contexto e Identificación'!$A$12</f>
        <v>R2</v>
      </c>
      <c r="B27" s="731">
        <f>+'1 Contexto e Identificación'!$E$12</f>
        <v>0</v>
      </c>
      <c r="C27" s="733">
        <f>+'4 Mapa Calor Inherente'!$C$13</f>
        <v>0</v>
      </c>
      <c r="D27" s="735">
        <f>+'4 Mapa Calor Inherente'!$D$13</f>
        <v>0</v>
      </c>
      <c r="E27" s="733" t="str">
        <f>+'4 Mapa Calor Inherente'!$E$13</f>
        <v/>
      </c>
      <c r="F27" s="698" t="s">
        <v>243</v>
      </c>
      <c r="G27" s="712"/>
      <c r="H27" s="106" t="s">
        <v>244</v>
      </c>
      <c r="I27" s="508"/>
      <c r="J27" s="518"/>
      <c r="K27" s="56"/>
      <c r="L27" s="521"/>
      <c r="M27" s="82"/>
      <c r="N27" s="521"/>
      <c r="O27" s="82"/>
      <c r="P27" s="521"/>
      <c r="Q27" s="82"/>
      <c r="R27" s="521"/>
      <c r="S27" s="82"/>
      <c r="T27" s="478"/>
      <c r="U27" s="82"/>
      <c r="V27" s="522"/>
      <c r="W27" s="103"/>
      <c r="X27" s="100"/>
      <c r="Y27" s="83"/>
      <c r="Z27" s="525"/>
      <c r="AA27" s="93"/>
      <c r="AB27" s="92"/>
      <c r="AC27" s="93"/>
      <c r="AD27" s="89"/>
      <c r="AE27" s="688" t="str">
        <f>+IF(AC27="","",AVERAGE(AC27:AC41))</f>
        <v/>
      </c>
      <c r="AF27" s="690" t="str" cm="1">
        <f t="array" ref="AF27">+_xlfn.IFS(AE27="","",AE27='12 Formulas'!$BR$2,'12 Formulas'!$BQ$2,AE27&gt;='12 Formulas'!$BS$3,'12 Formulas'!$BQ$3,AE27&gt;='12 Formulas'!$BS$4,'12 Formulas'!$BQ$4)</f>
        <v/>
      </c>
      <c r="AG27" s="706" t="str">
        <f>+IF(AF27="","",'12 Formulas'!$BU$2)</f>
        <v/>
      </c>
      <c r="AH27" s="684"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90"/>
      <c r="B28" s="731"/>
      <c r="C28" s="733"/>
      <c r="D28" s="735"/>
      <c r="E28" s="733"/>
      <c r="F28" s="698"/>
      <c r="G28" s="712"/>
      <c r="H28" s="107" t="s">
        <v>253</v>
      </c>
      <c r="I28" s="496"/>
      <c r="J28" s="519"/>
      <c r="K28" s="48"/>
      <c r="L28" s="452"/>
      <c r="M28" s="49"/>
      <c r="N28" s="452"/>
      <c r="O28" s="49"/>
      <c r="P28" s="452"/>
      <c r="Q28" s="49"/>
      <c r="R28" s="452"/>
      <c r="S28" s="49"/>
      <c r="T28" s="491"/>
      <c r="U28" s="49"/>
      <c r="V28" s="523"/>
      <c r="W28" s="104"/>
      <c r="X28" s="101"/>
      <c r="Y28" s="50"/>
      <c r="Z28" s="526"/>
      <c r="AA28" s="95"/>
      <c r="AB28" s="94"/>
      <c r="AC28" s="95"/>
      <c r="AD28" s="90"/>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258</v>
      </c>
      <c r="G30" s="711"/>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259</v>
      </c>
      <c r="G33" s="711"/>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260</v>
      </c>
      <c r="G36" s="711"/>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261</v>
      </c>
      <c r="G39" s="711"/>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x14ac:dyDescent="0.25">
      <c r="A42" s="690" t="str">
        <f>'1 Contexto e Identificación'!$A$13</f>
        <v>R3</v>
      </c>
      <c r="B42" s="731">
        <f>+'1 Contexto e Identificación'!$E$13</f>
        <v>0</v>
      </c>
      <c r="C42" s="733">
        <f>+'4 Mapa Calor Inherente'!$C$14</f>
        <v>0</v>
      </c>
      <c r="D42" s="735">
        <f>+'4 Mapa Calor Inherente'!$D$14</f>
        <v>0</v>
      </c>
      <c r="E42" s="733" t="str">
        <f>+'4 Mapa Calor Inherente'!$E$14</f>
        <v/>
      </c>
      <c r="F42" s="698" t="s">
        <v>243</v>
      </c>
      <c r="G42" s="712"/>
      <c r="H42" s="106" t="s">
        <v>244</v>
      </c>
      <c r="I42" s="508"/>
      <c r="J42" s="518"/>
      <c r="K42" s="56"/>
      <c r="L42" s="521"/>
      <c r="M42" s="82"/>
      <c r="N42" s="521"/>
      <c r="O42" s="82"/>
      <c r="P42" s="521"/>
      <c r="Q42" s="82"/>
      <c r="R42" s="521"/>
      <c r="S42" s="82"/>
      <c r="T42" s="478"/>
      <c r="U42" s="82"/>
      <c r="V42" s="522"/>
      <c r="W42" s="103"/>
      <c r="X42" s="100"/>
      <c r="Y42" s="83"/>
      <c r="Z42" s="525"/>
      <c r="AA42" s="93"/>
      <c r="AB42" s="92"/>
      <c r="AC42" s="93"/>
      <c r="AD42" s="89"/>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0"/>
      <c r="B43" s="731"/>
      <c r="C43" s="733"/>
      <c r="D43" s="735"/>
      <c r="E43" s="733"/>
      <c r="F43" s="698"/>
      <c r="G43" s="712"/>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258</v>
      </c>
      <c r="G45" s="711"/>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257</v>
      </c>
      <c r="I47" s="496"/>
      <c r="J47" s="519"/>
      <c r="K47" s="48"/>
      <c r="L47" s="452"/>
      <c r="M47" s="49"/>
      <c r="N47" s="452"/>
      <c r="O47" s="49"/>
      <c r="P47" s="452"/>
      <c r="Q47" s="49"/>
      <c r="R47" s="452"/>
      <c r="S47" s="49"/>
      <c r="T47" s="491"/>
      <c r="U47" s="49"/>
      <c r="V47" s="523"/>
      <c r="W47" s="104"/>
      <c r="X47" s="101"/>
      <c r="Y47" s="50"/>
      <c r="Z47" s="526"/>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259</v>
      </c>
      <c r="G48" s="711"/>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253</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257</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260</v>
      </c>
      <c r="G51" s="711"/>
      <c r="H51" s="107" t="s">
        <v>244</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253</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257</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261</v>
      </c>
      <c r="G54" s="711"/>
      <c r="H54" s="107" t="s">
        <v>244</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253</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257</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x14ac:dyDescent="0.25">
      <c r="A57" s="690" t="str">
        <f>'1 Contexto e Identificación'!$A$14</f>
        <v>R4</v>
      </c>
      <c r="B57" s="731">
        <f>+'1 Contexto e Identificación'!$E$14</f>
        <v>0</v>
      </c>
      <c r="C57" s="733">
        <f>+'4 Mapa Calor Inherente'!$C$15</f>
        <v>0</v>
      </c>
      <c r="D57" s="735">
        <f>+'4 Mapa Calor Inherente'!$D$15</f>
        <v>0</v>
      </c>
      <c r="E57" s="733" t="str">
        <f>+'4 Mapa Calor Inherente'!$E$15</f>
        <v/>
      </c>
      <c r="F57" s="698" t="s">
        <v>243</v>
      </c>
      <c r="G57" s="712"/>
      <c r="H57" s="106" t="s">
        <v>244</v>
      </c>
      <c r="I57" s="508"/>
      <c r="J57" s="518"/>
      <c r="K57" s="56"/>
      <c r="L57" s="521"/>
      <c r="M57" s="82"/>
      <c r="N57" s="521"/>
      <c r="O57" s="82"/>
      <c r="P57" s="521"/>
      <c r="Q57" s="82"/>
      <c r="R57" s="521"/>
      <c r="S57" s="82"/>
      <c r="T57" s="478"/>
      <c r="U57" s="82"/>
      <c r="V57" s="522"/>
      <c r="W57" s="103"/>
      <c r="X57" s="100"/>
      <c r="Y57" s="83"/>
      <c r="Z57" s="525"/>
      <c r="AA57" s="93"/>
      <c r="AB57" s="92"/>
      <c r="AC57" s="93"/>
      <c r="AD57" s="89"/>
      <c r="AE57" s="688" t="str">
        <f>+IF(AC57="","",AVERAGE(AC57:AC71))</f>
        <v/>
      </c>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0"/>
      <c r="B58" s="731"/>
      <c r="C58" s="733"/>
      <c r="D58" s="735"/>
      <c r="E58" s="733"/>
      <c r="F58" s="698"/>
      <c r="G58" s="712"/>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258</v>
      </c>
      <c r="G60" s="711"/>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259</v>
      </c>
      <c r="G63" s="711"/>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260</v>
      </c>
      <c r="G66" s="711"/>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261</v>
      </c>
      <c r="G69" s="711"/>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89"/>
      <c r="AF71" s="691"/>
      <c r="AG71" s="707"/>
      <c r="AH71" s="685"/>
      <c r="AI71" s="679"/>
      <c r="AJ71" s="681"/>
      <c r="AK71" s="683"/>
      <c r="AL71" s="172"/>
      <c r="AM71" s="174"/>
      <c r="AN71" s="174"/>
      <c r="AO71" s="174"/>
      <c r="AP71" s="174"/>
      <c r="AQ71" s="174"/>
      <c r="AR71" s="172"/>
      <c r="AS71" s="172"/>
    </row>
    <row r="72" spans="1:45" x14ac:dyDescent="0.25">
      <c r="A72" s="690" t="str">
        <f>'1 Contexto e Identificación'!$A$15</f>
        <v>R5</v>
      </c>
      <c r="B72" s="731">
        <f>+'1 Contexto e Identificación'!$E$15</f>
        <v>0</v>
      </c>
      <c r="C72" s="733">
        <f>+'4 Mapa Calor Inherente'!$C$16</f>
        <v>0</v>
      </c>
      <c r="D72" s="735">
        <f>+'4 Mapa Calor Inherente'!$D$16</f>
        <v>0</v>
      </c>
      <c r="E72" s="733" t="str">
        <f>+'4 Mapa Calor Inherente'!$E$16</f>
        <v/>
      </c>
      <c r="F72" s="698" t="s">
        <v>243</v>
      </c>
      <c r="G72" s="712"/>
      <c r="H72" s="106" t="s">
        <v>244</v>
      </c>
      <c r="I72" s="508"/>
      <c r="J72" s="518"/>
      <c r="K72" s="56"/>
      <c r="L72" s="521"/>
      <c r="M72" s="82"/>
      <c r="N72" s="521"/>
      <c r="O72" s="82"/>
      <c r="P72" s="521"/>
      <c r="Q72" s="82"/>
      <c r="R72" s="521"/>
      <c r="S72" s="82"/>
      <c r="T72" s="478"/>
      <c r="U72" s="82"/>
      <c r="V72" s="522"/>
      <c r="W72" s="103"/>
      <c r="X72" s="100"/>
      <c r="Y72" s="83"/>
      <c r="Z72" s="525"/>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253</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258</v>
      </c>
      <c r="G75" s="711"/>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259</v>
      </c>
      <c r="G78" s="711"/>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260</v>
      </c>
      <c r="G81" s="711"/>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261</v>
      </c>
      <c r="G84" s="711"/>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243</v>
      </c>
      <c r="G87" s="712"/>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258</v>
      </c>
      <c r="G90" s="711"/>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259</v>
      </c>
      <c r="G93" s="711"/>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260</v>
      </c>
      <c r="G96" s="711"/>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261</v>
      </c>
      <c r="G99" s="711"/>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243</v>
      </c>
      <c r="G102" s="712"/>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258</v>
      </c>
      <c r="G105" s="711"/>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259</v>
      </c>
      <c r="G108" s="711"/>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260</v>
      </c>
      <c r="G111" s="711"/>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261</v>
      </c>
      <c r="G114" s="711"/>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243</v>
      </c>
      <c r="G117" s="712"/>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258</v>
      </c>
      <c r="G120" s="711"/>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259</v>
      </c>
      <c r="G123" s="711"/>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260</v>
      </c>
      <c r="G126" s="711"/>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261</v>
      </c>
      <c r="G129" s="711"/>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243</v>
      </c>
      <c r="G132" s="712"/>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258</v>
      </c>
      <c r="G135" s="711"/>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259</v>
      </c>
      <c r="G138" s="711"/>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260</v>
      </c>
      <c r="G141" s="711"/>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261</v>
      </c>
      <c r="G144" s="711"/>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243</v>
      </c>
      <c r="G147" s="712"/>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258</v>
      </c>
      <c r="G150" s="711"/>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259</v>
      </c>
      <c r="G153" s="711"/>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260</v>
      </c>
      <c r="G156" s="711"/>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261</v>
      </c>
      <c r="G159" s="711"/>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243</v>
      </c>
      <c r="G162" s="712"/>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258</v>
      </c>
      <c r="G165" s="711"/>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259</v>
      </c>
      <c r="G168" s="711"/>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260</v>
      </c>
      <c r="G171" s="711"/>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261</v>
      </c>
      <c r="G174" s="711"/>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243</v>
      </c>
      <c r="G177" s="712"/>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258</v>
      </c>
      <c r="G180" s="711"/>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259</v>
      </c>
      <c r="G183" s="711"/>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260</v>
      </c>
      <c r="G186" s="711"/>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261</v>
      </c>
      <c r="G189" s="711"/>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243</v>
      </c>
      <c r="G192" s="712"/>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258</v>
      </c>
      <c r="G195" s="711"/>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259</v>
      </c>
      <c r="G198" s="711"/>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260</v>
      </c>
      <c r="G201" s="711"/>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261</v>
      </c>
      <c r="G204" s="711"/>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243</v>
      </c>
      <c r="G207" s="712"/>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258</v>
      </c>
      <c r="G210" s="711"/>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259</v>
      </c>
      <c r="G213" s="711"/>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260</v>
      </c>
      <c r="G216" s="711"/>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261</v>
      </c>
      <c r="G219" s="711"/>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243</v>
      </c>
      <c r="G222" s="712"/>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258</v>
      </c>
      <c r="G225" s="711"/>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259</v>
      </c>
      <c r="G228" s="711"/>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260</v>
      </c>
      <c r="G231" s="711"/>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261</v>
      </c>
      <c r="G234" s="711"/>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243</v>
      </c>
      <c r="G237" s="712"/>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258</v>
      </c>
      <c r="G240" s="711"/>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259</v>
      </c>
      <c r="G243" s="711"/>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260</v>
      </c>
      <c r="G246" s="711"/>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261</v>
      </c>
      <c r="G249" s="711"/>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243</v>
      </c>
      <c r="G252" s="712"/>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258</v>
      </c>
      <c r="G255" s="711"/>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259</v>
      </c>
      <c r="G258" s="711"/>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260</v>
      </c>
      <c r="G261" s="711"/>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261</v>
      </c>
      <c r="G264" s="711"/>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243</v>
      </c>
      <c r="G267" s="712"/>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258</v>
      </c>
      <c r="G270" s="711"/>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259</v>
      </c>
      <c r="G273" s="711"/>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260</v>
      </c>
      <c r="G276" s="711"/>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261</v>
      </c>
      <c r="G279" s="711"/>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243</v>
      </c>
      <c r="G282" s="712"/>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258</v>
      </c>
      <c r="G285" s="711"/>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259</v>
      </c>
      <c r="G288" s="711"/>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260</v>
      </c>
      <c r="G291" s="711"/>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261</v>
      </c>
      <c r="G294" s="711"/>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243</v>
      </c>
      <c r="G297" s="712"/>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258</v>
      </c>
      <c r="G300" s="711"/>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259</v>
      </c>
      <c r="G303" s="711"/>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260</v>
      </c>
      <c r="G306" s="711"/>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261</v>
      </c>
      <c r="G309" s="711"/>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373</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745"/>
      <c r="B4" s="633"/>
      <c r="C4" s="633"/>
      <c r="D4" s="633"/>
      <c r="E4" s="633"/>
      <c r="F4" s="671" t="s">
        <v>262</v>
      </c>
      <c r="G4" s="668"/>
      <c r="H4" s="669"/>
      <c r="AD4" s="159"/>
      <c r="AE4" s="159"/>
      <c r="AF4" s="159"/>
      <c r="AG4" s="159"/>
      <c r="AH4" s="159"/>
    </row>
    <row r="5" spans="1:36" s="239" customFormat="1" ht="28.5" customHeight="1" x14ac:dyDescent="0.35">
      <c r="A5" s="459" t="s">
        <v>14</v>
      </c>
      <c r="B5" s="639" t="str">
        <f>'1 Contexto e Identificación'!B6:E6</f>
        <v xml:space="preserve">DOCUMENTACIÓN Y ARCHIVO </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263</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Posible Alteración o manipulación de la información y/o documentos oficiales por interés personal para Beneficio económico, Intereses personales, Favorecimiento a terceros</v>
      </c>
      <c r="C12" s="300" t="str">
        <f>+'5 Valoración Control'!$AI$12</f>
        <v>Rara vez</v>
      </c>
      <c r="D12" s="267" t="str">
        <f>+'5 Valoración Control'!$AJ$12</f>
        <v>Mayor</v>
      </c>
      <c r="E12" s="188" t="str">
        <f>+'5 Valoración Control'!$AK$12</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143</v>
      </c>
      <c r="C1" s="631"/>
      <c r="D1" s="631"/>
      <c r="E1" s="631"/>
      <c r="F1" s="667" t="s">
        <v>374</v>
      </c>
      <c r="G1" s="668"/>
      <c r="H1" s="669"/>
    </row>
    <row r="2" spans="1:47" ht="15" customHeight="1" x14ac:dyDescent="0.35">
      <c r="A2" s="762"/>
      <c r="B2" s="631"/>
      <c r="C2" s="631"/>
      <c r="D2" s="631"/>
      <c r="E2" s="631"/>
      <c r="F2" s="670" t="s">
        <v>214</v>
      </c>
      <c r="G2" s="668"/>
      <c r="H2" s="669"/>
    </row>
    <row r="3" spans="1:47" ht="15" customHeight="1" x14ac:dyDescent="0.35">
      <c r="A3" s="762"/>
      <c r="B3" s="631"/>
      <c r="C3" s="631"/>
      <c r="D3" s="631"/>
      <c r="E3" s="631"/>
      <c r="F3" s="670" t="s">
        <v>370</v>
      </c>
      <c r="G3" s="668"/>
      <c r="H3" s="669"/>
    </row>
    <row r="4" spans="1:47" s="69" customFormat="1" ht="15" customHeight="1" x14ac:dyDescent="0.35">
      <c r="A4" s="763"/>
      <c r="B4" s="633"/>
      <c r="C4" s="633"/>
      <c r="D4" s="633"/>
      <c r="E4" s="633"/>
      <c r="F4" s="671" t="s">
        <v>265</v>
      </c>
      <c r="G4" s="668"/>
      <c r="H4" s="669"/>
      <c r="AO4" s="59"/>
      <c r="AP4" s="59"/>
      <c r="AQ4" s="59"/>
      <c r="AR4" s="59"/>
      <c r="AS4" s="59"/>
    </row>
    <row r="5" spans="1:47" s="69" customFormat="1" ht="27.75" customHeight="1" x14ac:dyDescent="0.35">
      <c r="A5" s="459" t="s">
        <v>14</v>
      </c>
      <c r="B5" s="639" t="str">
        <f>'1 Contexto e Identificación'!B6:E6</f>
        <v xml:space="preserve">DOCUMENTACIÓN Y ARCHIVO </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216</v>
      </c>
      <c r="K9" s="747"/>
      <c r="L9" s="747"/>
      <c r="M9" s="747"/>
      <c r="N9" s="747"/>
      <c r="O9" s="747"/>
      <c r="P9" s="748"/>
      <c r="R9" s="746" t="s">
        <v>263</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217</v>
      </c>
      <c r="D10" s="753"/>
      <c r="E10" s="754"/>
      <c r="F10" s="752" t="s">
        <v>264</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Posible Alteración o manipulación de la información y/o documentos oficiales por interés personal para Beneficio económico, Intereses personales, Favorecimiento a terceros</v>
      </c>
      <c r="C12" s="117" t="str">
        <f>+'4 Mapa Calor Inherente'!C12</f>
        <v>Rara vez</v>
      </c>
      <c r="D12" s="334" t="str">
        <f>+'4 Mapa Calor Inherente'!D12</f>
        <v>Mayor</v>
      </c>
      <c r="E12" s="67" t="str">
        <f>+'4 Mapa Calor Inherente'!E12</f>
        <v>Alto</v>
      </c>
      <c r="F12" s="117" t="str">
        <f>+'6 Mapa Calor Residual'!C12</f>
        <v>Rara vez</v>
      </c>
      <c r="G12" s="334" t="str">
        <f>+'6 Mapa Calor Residual'!D12</f>
        <v>Mayor</v>
      </c>
      <c r="H12" s="112" t="str">
        <f>+'6 Mapa Calor Residual'!E12</f>
        <v>Alto</v>
      </c>
      <c r="I12" s="15"/>
      <c r="J12" s="757" t="s">
        <v>88</v>
      </c>
      <c r="K12" s="32" t="s">
        <v>164</v>
      </c>
      <c r="L12" s="36"/>
      <c r="M12" s="36"/>
      <c r="N12" s="16" t="str">
        <f>+'4 Mapa Calor Inherente'!K12</f>
        <v xml:space="preserve">                   </v>
      </c>
      <c r="O12" s="16" t="str">
        <f>+'4 Mapa Calor Inherente'!L12</f>
        <v xml:space="preserve">                   </v>
      </c>
      <c r="P12" s="17" t="str">
        <f>+'4 Mapa Calor Inherente'!M12</f>
        <v xml:space="preserve">                   </v>
      </c>
      <c r="Q12" s="15"/>
      <c r="R12" s="757" t="s">
        <v>88</v>
      </c>
      <c r="S12" s="32" t="s">
        <v>164</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7"/>
      <c r="K13" s="32" t="s">
        <v>167</v>
      </c>
      <c r="L13" s="37"/>
      <c r="M13" s="37"/>
      <c r="N13" s="16" t="str">
        <f>+'4 Mapa Calor Inherente'!K13</f>
        <v xml:space="preserve">                   </v>
      </c>
      <c r="O13" s="16" t="str">
        <f>+'4 Mapa Calor Inherente'!L13</f>
        <v xml:space="preserve">                   </v>
      </c>
      <c r="P13" s="17" t="str">
        <f>+'4 Mapa Calor Inherente'!M13</f>
        <v xml:space="preserve">                   </v>
      </c>
      <c r="Q13" s="15"/>
      <c r="R13" s="757"/>
      <c r="S13" s="32" t="s">
        <v>167</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7"/>
      <c r="K14" s="32" t="s">
        <v>170</v>
      </c>
      <c r="L14" s="37"/>
      <c r="M14" s="37"/>
      <c r="N14" s="19" t="str">
        <f>+'4 Mapa Calor Inherente'!K14</f>
        <v xml:space="preserve">                   </v>
      </c>
      <c r="O14" s="16" t="str">
        <f>+'4 Mapa Calor Inherente'!L14</f>
        <v xml:space="preserve">                   </v>
      </c>
      <c r="P14" s="17" t="str">
        <f>+'4 Mapa Calor Inherente'!M14</f>
        <v xml:space="preserve">                   </v>
      </c>
      <c r="Q14" s="15"/>
      <c r="R14" s="757"/>
      <c r="S14" s="32" t="s">
        <v>170</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7"/>
      <c r="K15" s="32" t="s">
        <v>173</v>
      </c>
      <c r="L15" s="38"/>
      <c r="M15" s="37"/>
      <c r="N15" s="19" t="str">
        <f>+'4 Mapa Calor Inherente'!K15</f>
        <v xml:space="preserve">                   </v>
      </c>
      <c r="O15" s="16" t="str">
        <f>+'4 Mapa Calor Inherente'!L15</f>
        <v xml:space="preserve">                   </v>
      </c>
      <c r="P15" s="17" t="str">
        <f>+'4 Mapa Calor Inherente'!M15</f>
        <v xml:space="preserve">                   </v>
      </c>
      <c r="Q15" s="15"/>
      <c r="R15" s="757"/>
      <c r="S15" s="32" t="s">
        <v>173</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8"/>
      <c r="K16" s="121" t="s">
        <v>176</v>
      </c>
      <c r="L16" s="39"/>
      <c r="M16" s="39"/>
      <c r="N16" s="25" t="str">
        <f>+'4 Mapa Calor Inherente'!K16</f>
        <v xml:space="preserve">                   </v>
      </c>
      <c r="O16" s="26" t="str">
        <f>+'4 Mapa Calor Inherente'!L16</f>
        <v xml:space="preserve">R1                   </v>
      </c>
      <c r="P16" s="27" t="str">
        <f>+'4 Mapa Calor Inherente'!M16</f>
        <v xml:space="preserve">                   </v>
      </c>
      <c r="Q16" s="15"/>
      <c r="R16" s="758"/>
      <c r="S16" s="121" t="s">
        <v>176</v>
      </c>
      <c r="T16" s="39"/>
      <c r="U16" s="39"/>
      <c r="V16" s="25" t="str">
        <f>+'6 Mapa Calor Residual'!K16</f>
        <v xml:space="preserve">                   </v>
      </c>
      <c r="W16" s="26" t="str">
        <f>+'6 Mapa Calor Residual'!L16</f>
        <v xml:space="preserve">R1                   </v>
      </c>
      <c r="X16" s="27" t="str">
        <f>+'6 Mapa Calor Residual'!M16</f>
        <v xml:space="preserve">                   </v>
      </c>
      <c r="Y16" s="15"/>
      <c r="Z16" s="761"/>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Q25" zoomScale="60" zoomScaleNormal="60" workbookViewId="0">
      <selection activeCell="X12" sqref="X12"/>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143</v>
      </c>
      <c r="C1" s="767"/>
      <c r="D1" s="767"/>
      <c r="E1" s="767"/>
      <c r="F1" s="767"/>
      <c r="G1" s="768"/>
      <c r="H1" s="606" t="s">
        <v>369</v>
      </c>
      <c r="I1" s="607"/>
    </row>
    <row r="2" spans="1:43" ht="15" customHeight="1" x14ac:dyDescent="0.35">
      <c r="A2" s="774"/>
      <c r="B2" s="769"/>
      <c r="C2" s="631"/>
      <c r="D2" s="631"/>
      <c r="E2" s="631"/>
      <c r="F2" s="631"/>
      <c r="G2" s="632"/>
      <c r="H2" s="606" t="s">
        <v>116</v>
      </c>
      <c r="I2" s="607"/>
    </row>
    <row r="3" spans="1:43" s="156" customFormat="1" ht="15" customHeight="1" x14ac:dyDescent="0.25">
      <c r="A3" s="774"/>
      <c r="B3" s="769"/>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266</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 xml:space="preserve">DOCUMENTACIÓN Y ARCHIVO </v>
      </c>
      <c r="C5" s="811"/>
      <c r="D5" s="811"/>
      <c r="E5" s="811"/>
      <c r="F5" s="811"/>
      <c r="G5" s="811"/>
      <c r="H5" s="443"/>
      <c r="I5" s="444"/>
      <c r="L5" s="805" t="s">
        <v>226</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217</v>
      </c>
      <c r="D10" s="703"/>
      <c r="E10" s="677"/>
      <c r="F10" s="47"/>
      <c r="G10" s="47"/>
      <c r="H10" s="47"/>
      <c r="I10" s="47"/>
      <c r="J10" s="675" t="s">
        <v>264</v>
      </c>
      <c r="K10" s="703"/>
      <c r="L10" s="677"/>
      <c r="M10" s="47"/>
      <c r="N10" s="620" t="s">
        <v>101</v>
      </c>
      <c r="O10" s="621"/>
      <c r="P10" s="621"/>
      <c r="Q10" s="621"/>
      <c r="R10" s="622"/>
      <c r="S10" s="628" t="s">
        <v>267</v>
      </c>
      <c r="T10" s="665"/>
      <c r="U10" s="665"/>
      <c r="V10" s="666"/>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Posible Alteración o manipulación de la información y/o documentos oficiales por interés personal para Beneficio económico, Intereses personales, Favorecimiento a terceros</v>
      </c>
      <c r="C12" s="795" t="str">
        <f>+'4 Mapa Calor Inherente'!$C$12</f>
        <v>Rara vez</v>
      </c>
      <c r="D12" s="796" t="str">
        <f>+'4 Mapa Calor Inherente'!$D$12</f>
        <v>Mayor</v>
      </c>
      <c r="E12" s="803" t="str">
        <f>+'4 Mapa Calor Inherente'!$E$12</f>
        <v>Alto</v>
      </c>
      <c r="F12" s="776" t="s">
        <v>243</v>
      </c>
      <c r="G12" s="808" t="str">
        <f>+IF('5 Valoración Control'!G12="","",'5 Valoración Control'!G12)</f>
        <v>Inadecuado manejo de la información y/o documentación de resppuestas, notificaciones o sanciones.</v>
      </c>
      <c r="H12" s="151" t="s">
        <v>244</v>
      </c>
      <c r="I12" s="152" t="str">
        <f>+IF('5 Valoración Control'!I12="","",'5 Valoración Control'!I12)</f>
        <v xml:space="preserve">Establecer controles de acceso y permisos para limitar la capacidad de manipulación (usuarios, planilla de préstamo y consulta).
</v>
      </c>
      <c r="J12" s="795" t="str">
        <f>+'6 Mapa Calor Residual'!$C$12</f>
        <v>Rara vez</v>
      </c>
      <c r="K12" s="796" t="str">
        <f>+'6 Mapa Calor Residual'!$D$12</f>
        <v>Mayor</v>
      </c>
      <c r="L12" s="797" t="str">
        <f>+'6 Mapa Calor Residual'!$E$12</f>
        <v>Alto</v>
      </c>
      <c r="M12" s="461" t="s">
        <v>284</v>
      </c>
      <c r="N12" s="462" t="s">
        <v>385</v>
      </c>
      <c r="O12" s="463" t="s">
        <v>386</v>
      </c>
      <c r="P12" s="464" t="s">
        <v>383</v>
      </c>
      <c r="Q12" s="465">
        <v>45688</v>
      </c>
      <c r="R12" s="466">
        <v>46006</v>
      </c>
      <c r="S12" s="467" t="s">
        <v>384</v>
      </c>
      <c r="T12" s="468" t="s">
        <v>387</v>
      </c>
      <c r="U12" s="464" t="s">
        <v>383</v>
      </c>
      <c r="V12" s="469" t="s">
        <v>390</v>
      </c>
      <c r="W12" s="470" t="s">
        <v>388</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77"/>
      <c r="B13" s="786"/>
      <c r="C13" s="778"/>
      <c r="D13" s="781"/>
      <c r="E13" s="789"/>
      <c r="F13" s="690"/>
      <c r="G13" s="809"/>
      <c r="H13" s="140" t="s">
        <v>253</v>
      </c>
      <c r="I13" s="130" t="str">
        <f>+IF('5 Valoración Control'!I13="","",'5 Valoración Control'!I13)</f>
        <v xml:space="preserve">Elaboración y actualización de inventarios documentales </v>
      </c>
      <c r="J13" s="778"/>
      <c r="K13" s="781"/>
      <c r="L13" s="792"/>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77"/>
      <c r="B14" s="786"/>
      <c r="C14" s="778"/>
      <c r="D14" s="781"/>
      <c r="E14" s="789"/>
      <c r="F14" s="777"/>
      <c r="G14" s="810"/>
      <c r="H14" s="140" t="s">
        <v>257</v>
      </c>
      <c r="I14" s="130" t="str">
        <f>+IF('5 Valoración Control'!I14="","",'5 Valoración Control'!I14)</f>
        <v/>
      </c>
      <c r="J14" s="778"/>
      <c r="K14" s="781"/>
      <c r="L14" s="792"/>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4"/>
      <c r="B15" s="787"/>
      <c r="C15" s="779"/>
      <c r="D15" s="782"/>
      <c r="E15" s="790"/>
      <c r="F15" s="798" t="s">
        <v>258</v>
      </c>
      <c r="G15" s="787" t="str">
        <f>+IF('5 Valoración Control'!G15="","",'5 Valoración Control'!G15)</f>
        <v/>
      </c>
      <c r="H15" s="140" t="s">
        <v>244</v>
      </c>
      <c r="I15" s="138" t="str">
        <f>+IF('5 Valoración Control'!I15="","",'5 Valoración Control'!I15)</f>
        <v/>
      </c>
      <c r="J15" s="779"/>
      <c r="K15" s="782"/>
      <c r="L15" s="793"/>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4"/>
      <c r="B16" s="787"/>
      <c r="C16" s="779"/>
      <c r="D16" s="782"/>
      <c r="E16" s="790"/>
      <c r="F16" s="798"/>
      <c r="G16" s="787"/>
      <c r="H16" s="140" t="s">
        <v>253</v>
      </c>
      <c r="I16" s="138" t="str">
        <f>+IF('5 Valoración Control'!I16="","",'5 Valoración Control'!I16)</f>
        <v/>
      </c>
      <c r="J16" s="779"/>
      <c r="K16" s="782"/>
      <c r="L16" s="793"/>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4"/>
      <c r="B17" s="787"/>
      <c r="C17" s="779"/>
      <c r="D17" s="782"/>
      <c r="E17" s="790"/>
      <c r="F17" s="798"/>
      <c r="G17" s="787"/>
      <c r="H17" s="140" t="s">
        <v>257</v>
      </c>
      <c r="I17" s="138" t="str">
        <f>+IF('5 Valoración Control'!I17="","",'5 Valoración Control'!I17)</f>
        <v/>
      </c>
      <c r="J17" s="779"/>
      <c r="K17" s="782"/>
      <c r="L17" s="793"/>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4"/>
      <c r="B18" s="787"/>
      <c r="C18" s="779"/>
      <c r="D18" s="782"/>
      <c r="E18" s="790"/>
      <c r="F18" s="798" t="s">
        <v>259</v>
      </c>
      <c r="G18" s="787" t="str">
        <f>+IF('5 Valoración Control'!G18="","",'5 Valoración Control'!G18)</f>
        <v/>
      </c>
      <c r="H18" s="140" t="s">
        <v>244</v>
      </c>
      <c r="I18" s="138" t="str">
        <f>+IF('5 Valoración Control'!I18="","",'5 Valoración Control'!I18)</f>
        <v/>
      </c>
      <c r="J18" s="779"/>
      <c r="K18" s="782"/>
      <c r="L18" s="793"/>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4"/>
      <c r="B19" s="787"/>
      <c r="C19" s="779"/>
      <c r="D19" s="782"/>
      <c r="E19" s="790"/>
      <c r="F19" s="798"/>
      <c r="G19" s="787"/>
      <c r="H19" s="140" t="s">
        <v>253</v>
      </c>
      <c r="I19" s="138" t="str">
        <f>+IF('5 Valoración Control'!I19="","",'5 Valoración Control'!I19)</f>
        <v/>
      </c>
      <c r="J19" s="779"/>
      <c r="K19" s="782"/>
      <c r="L19" s="793"/>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4"/>
      <c r="B20" s="787"/>
      <c r="C20" s="779"/>
      <c r="D20" s="782"/>
      <c r="E20" s="790"/>
      <c r="F20" s="798"/>
      <c r="G20" s="787"/>
      <c r="H20" s="140" t="s">
        <v>257</v>
      </c>
      <c r="I20" s="138" t="str">
        <f>+IF('5 Valoración Control'!I20="","",'5 Valoración Control'!I20)</f>
        <v/>
      </c>
      <c r="J20" s="779"/>
      <c r="K20" s="782"/>
      <c r="L20" s="793"/>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4"/>
      <c r="B21" s="787"/>
      <c r="C21" s="779"/>
      <c r="D21" s="782"/>
      <c r="E21" s="790"/>
      <c r="F21" s="798" t="s">
        <v>260</v>
      </c>
      <c r="G21" s="787" t="str">
        <f>+IF('5 Valoración Control'!G21="","",'5 Valoración Control'!G21)</f>
        <v/>
      </c>
      <c r="H21" s="140" t="s">
        <v>244</v>
      </c>
      <c r="I21" s="138" t="str">
        <f>+IF('5 Valoración Control'!I21="","",'5 Valoración Control'!I21)</f>
        <v/>
      </c>
      <c r="J21" s="779"/>
      <c r="K21" s="782"/>
      <c r="L21" s="793"/>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4"/>
      <c r="B22" s="787"/>
      <c r="C22" s="779"/>
      <c r="D22" s="782"/>
      <c r="E22" s="790"/>
      <c r="F22" s="798"/>
      <c r="G22" s="787"/>
      <c r="H22" s="140" t="s">
        <v>253</v>
      </c>
      <c r="I22" s="138" t="str">
        <f>+IF('5 Valoración Control'!I22="","",'5 Valoración Control'!I22)</f>
        <v/>
      </c>
      <c r="J22" s="779"/>
      <c r="K22" s="782"/>
      <c r="L22" s="793"/>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4"/>
      <c r="B23" s="787"/>
      <c r="C23" s="779"/>
      <c r="D23" s="782"/>
      <c r="E23" s="790"/>
      <c r="F23" s="798"/>
      <c r="G23" s="787"/>
      <c r="H23" s="140" t="s">
        <v>257</v>
      </c>
      <c r="I23" s="138" t="str">
        <f>+IF('5 Valoración Control'!I23="","",'5 Valoración Control'!I23)</f>
        <v/>
      </c>
      <c r="J23" s="779"/>
      <c r="K23" s="782"/>
      <c r="L23" s="793"/>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4"/>
      <c r="B24" s="787"/>
      <c r="C24" s="779"/>
      <c r="D24" s="782"/>
      <c r="E24" s="790"/>
      <c r="F24" s="798" t="s">
        <v>261</v>
      </c>
      <c r="G24" s="787" t="str">
        <f>+IF('5 Valoración Control'!G24="","",'5 Valoración Control'!G24)</f>
        <v/>
      </c>
      <c r="H24" s="140" t="s">
        <v>244</v>
      </c>
      <c r="I24" s="138" t="str">
        <f>+IF('5 Valoración Control'!I24="","",'5 Valoración Control'!I24)</f>
        <v/>
      </c>
      <c r="J24" s="779"/>
      <c r="K24" s="782"/>
      <c r="L24" s="793"/>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4"/>
      <c r="B25" s="787"/>
      <c r="C25" s="779"/>
      <c r="D25" s="782"/>
      <c r="E25" s="790"/>
      <c r="F25" s="798"/>
      <c r="G25" s="787"/>
      <c r="H25" s="140" t="s">
        <v>253</v>
      </c>
      <c r="I25" s="138" t="str">
        <f>+IF('5 Valoración Control'!I25="","",'5 Valoración Control'!I25)</f>
        <v/>
      </c>
      <c r="J25" s="779"/>
      <c r="K25" s="782"/>
      <c r="L25" s="793"/>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5"/>
      <c r="B26" s="788"/>
      <c r="C26" s="780"/>
      <c r="D26" s="783"/>
      <c r="E26" s="791"/>
      <c r="F26" s="799"/>
      <c r="G26" s="788"/>
      <c r="H26" s="141" t="s">
        <v>257</v>
      </c>
      <c r="I26" s="139" t="str">
        <f>+IF('5 Valoración Control'!I26="","",'5 Valoración Control'!I26)</f>
        <v/>
      </c>
      <c r="J26" s="780"/>
      <c r="K26" s="783"/>
      <c r="L26" s="794"/>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6">
        <f>+'1 Contexto e Identificación'!$E$12</f>
        <v>0</v>
      </c>
      <c r="C27" s="778">
        <f>+'4 Mapa Calor Inherente'!$C$13</f>
        <v>0</v>
      </c>
      <c r="D27" s="781">
        <f>+'4 Mapa Calor Inherente'!$D$13</f>
        <v>0</v>
      </c>
      <c r="E27" s="789" t="str">
        <f>+'4 Mapa Calor Inherente'!$E$13</f>
        <v/>
      </c>
      <c r="F27" s="800" t="s">
        <v>243</v>
      </c>
      <c r="G27" s="786" t="str">
        <f>+IF('5 Valoración Control'!G27="","",'5 Valoración Control'!G27)</f>
        <v/>
      </c>
      <c r="H27" s="142" t="s">
        <v>253</v>
      </c>
      <c r="I27" s="130" t="str">
        <f>+IF('5 Valoración Control'!I27="","",'5 Valoración Control'!I27)</f>
        <v/>
      </c>
      <c r="J27" s="778" t="str">
        <f>+'6 Mapa Calor Residual'!$C$13</f>
        <v/>
      </c>
      <c r="K27" s="781">
        <f>+'6 Mapa Calor Residual'!$D$13</f>
        <v>0</v>
      </c>
      <c r="L27" s="792" t="str">
        <f>+'6 Mapa Calor Residual'!$E$13</f>
        <v/>
      </c>
      <c r="M27" s="476"/>
      <c r="N27" s="477"/>
      <c r="O27" s="478"/>
      <c r="P27" s="478"/>
      <c r="Q27" s="487"/>
      <c r="R27" s="488"/>
      <c r="S27" s="480"/>
      <c r="T27" s="487"/>
      <c r="U27" s="478"/>
      <c r="V27" s="470"/>
      <c r="W27" s="470"/>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0"/>
      <c r="B28" s="787"/>
      <c r="C28" s="779"/>
      <c r="D28" s="782"/>
      <c r="E28" s="790"/>
      <c r="F28" s="798"/>
      <c r="G28" s="787"/>
      <c r="H28" s="140" t="s">
        <v>253</v>
      </c>
      <c r="I28" s="138" t="str">
        <f>+IF('5 Valoración Control'!I28="","",'5 Valoración Control'!I28)</f>
        <v/>
      </c>
      <c r="J28" s="779"/>
      <c r="K28" s="782"/>
      <c r="L28" s="793"/>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90"/>
      <c r="B29" s="787"/>
      <c r="C29" s="779"/>
      <c r="D29" s="782"/>
      <c r="E29" s="790"/>
      <c r="F29" s="798"/>
      <c r="G29" s="787"/>
      <c r="H29" s="140" t="s">
        <v>257</v>
      </c>
      <c r="I29" s="138" t="str">
        <f>+IF('5 Valoración Control'!I29="","",'5 Valoración Control'!I29)</f>
        <v/>
      </c>
      <c r="J29" s="779"/>
      <c r="K29" s="782"/>
      <c r="L29" s="793"/>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0"/>
      <c r="B30" s="787"/>
      <c r="C30" s="779"/>
      <c r="D30" s="782"/>
      <c r="E30" s="790"/>
      <c r="F30" s="798" t="s">
        <v>258</v>
      </c>
      <c r="G30" s="787" t="str">
        <f>+IF('5 Valoración Control'!G30="","",'5 Valoración Control'!G30)</f>
        <v/>
      </c>
      <c r="H30" s="140" t="s">
        <v>244</v>
      </c>
      <c r="I30" s="138" t="str">
        <f>+IF('5 Valoración Control'!I30="","",'5 Valoración Control'!I30)</f>
        <v/>
      </c>
      <c r="J30" s="779"/>
      <c r="K30" s="782"/>
      <c r="L30" s="793"/>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0"/>
      <c r="B31" s="787"/>
      <c r="C31" s="779"/>
      <c r="D31" s="782"/>
      <c r="E31" s="790"/>
      <c r="F31" s="798"/>
      <c r="G31" s="787"/>
      <c r="H31" s="140" t="s">
        <v>253</v>
      </c>
      <c r="I31" s="138" t="str">
        <f>+IF('5 Valoración Control'!I31="","",'5 Valoración Control'!I31)</f>
        <v/>
      </c>
      <c r="J31" s="779"/>
      <c r="K31" s="782"/>
      <c r="L31" s="793"/>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0"/>
      <c r="B32" s="787"/>
      <c r="C32" s="779"/>
      <c r="D32" s="782"/>
      <c r="E32" s="790"/>
      <c r="F32" s="798"/>
      <c r="G32" s="787"/>
      <c r="H32" s="140" t="s">
        <v>257</v>
      </c>
      <c r="I32" s="138" t="str">
        <f>+IF('5 Valoración Control'!I32="","",'5 Valoración Control'!I32)</f>
        <v/>
      </c>
      <c r="J32" s="779"/>
      <c r="K32" s="782"/>
      <c r="L32" s="793"/>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0"/>
      <c r="B33" s="787"/>
      <c r="C33" s="779"/>
      <c r="D33" s="782"/>
      <c r="E33" s="790"/>
      <c r="F33" s="798" t="s">
        <v>259</v>
      </c>
      <c r="G33" s="787" t="str">
        <f>+IF('5 Valoración Control'!G33="","",'5 Valoración Control'!G33)</f>
        <v/>
      </c>
      <c r="H33" s="140" t="s">
        <v>244</v>
      </c>
      <c r="I33" s="138" t="str">
        <f>+IF('5 Valoración Control'!I33="","",'5 Valoración Control'!I33)</f>
        <v/>
      </c>
      <c r="J33" s="779"/>
      <c r="K33" s="782"/>
      <c r="L33" s="793"/>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0"/>
      <c r="B34" s="787"/>
      <c r="C34" s="779"/>
      <c r="D34" s="782"/>
      <c r="E34" s="790"/>
      <c r="F34" s="798"/>
      <c r="G34" s="787"/>
      <c r="H34" s="140" t="s">
        <v>253</v>
      </c>
      <c r="I34" s="138" t="str">
        <f>+IF('5 Valoración Control'!I34="","",'5 Valoración Control'!I34)</f>
        <v/>
      </c>
      <c r="J34" s="779"/>
      <c r="K34" s="782"/>
      <c r="L34" s="793"/>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0"/>
      <c r="B35" s="787"/>
      <c r="C35" s="779"/>
      <c r="D35" s="782"/>
      <c r="E35" s="790"/>
      <c r="F35" s="798"/>
      <c r="G35" s="787"/>
      <c r="H35" s="140" t="s">
        <v>257</v>
      </c>
      <c r="I35" s="138" t="str">
        <f>+IF('5 Valoración Control'!I35="","",'5 Valoración Control'!I35)</f>
        <v/>
      </c>
      <c r="J35" s="779"/>
      <c r="K35" s="782"/>
      <c r="L35" s="793"/>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0"/>
      <c r="B36" s="787"/>
      <c r="C36" s="779"/>
      <c r="D36" s="782"/>
      <c r="E36" s="790"/>
      <c r="F36" s="798" t="s">
        <v>260</v>
      </c>
      <c r="G36" s="787" t="str">
        <f>+IF('5 Valoración Control'!G36="","",'5 Valoración Control'!G36)</f>
        <v/>
      </c>
      <c r="H36" s="140" t="s">
        <v>244</v>
      </c>
      <c r="I36" s="138" t="str">
        <f>+IF('5 Valoración Control'!I36="","",'5 Valoración Control'!I36)</f>
        <v/>
      </c>
      <c r="J36" s="779"/>
      <c r="K36" s="782"/>
      <c r="L36" s="793"/>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0"/>
      <c r="B37" s="787"/>
      <c r="C37" s="779"/>
      <c r="D37" s="782"/>
      <c r="E37" s="790"/>
      <c r="F37" s="798"/>
      <c r="G37" s="787"/>
      <c r="H37" s="140" t="s">
        <v>253</v>
      </c>
      <c r="I37" s="138" t="str">
        <f>+IF('5 Valoración Control'!I37="","",'5 Valoración Control'!I37)</f>
        <v/>
      </c>
      <c r="J37" s="779"/>
      <c r="K37" s="782"/>
      <c r="L37" s="793"/>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0"/>
      <c r="B38" s="787"/>
      <c r="C38" s="779"/>
      <c r="D38" s="782"/>
      <c r="E38" s="790"/>
      <c r="F38" s="798"/>
      <c r="G38" s="787"/>
      <c r="H38" s="140" t="s">
        <v>257</v>
      </c>
      <c r="I38" s="138" t="str">
        <f>+IF('5 Valoración Control'!I38="","",'5 Valoración Control'!I38)</f>
        <v/>
      </c>
      <c r="J38" s="779"/>
      <c r="K38" s="782"/>
      <c r="L38" s="793"/>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0"/>
      <c r="B39" s="787"/>
      <c r="C39" s="779"/>
      <c r="D39" s="782"/>
      <c r="E39" s="790"/>
      <c r="F39" s="798" t="s">
        <v>261</v>
      </c>
      <c r="G39" s="787" t="str">
        <f>+IF('5 Valoración Control'!G39="","",'5 Valoración Control'!G39)</f>
        <v/>
      </c>
      <c r="H39" s="140" t="s">
        <v>244</v>
      </c>
      <c r="I39" s="138" t="str">
        <f>+IF('5 Valoración Control'!I39="","",'5 Valoración Control'!I39)</f>
        <v/>
      </c>
      <c r="J39" s="779"/>
      <c r="K39" s="782"/>
      <c r="L39" s="793"/>
      <c r="M39" s="489"/>
      <c r="N39" s="490"/>
      <c r="O39" s="491"/>
      <c r="P39" s="491"/>
      <c r="Q39" s="492"/>
      <c r="R39" s="493"/>
      <c r="S39" s="494"/>
      <c r="T39" s="492"/>
      <c r="U39" s="491"/>
      <c r="V39" s="470"/>
      <c r="W39" s="470"/>
      <c r="X39" s="495"/>
      <c r="Y39" s="490"/>
      <c r="Z39" s="491"/>
      <c r="AA39" s="496"/>
      <c r="AB39" s="497"/>
    </row>
    <row r="40" spans="1:41" ht="12" customHeight="1" x14ac:dyDescent="0.35">
      <c r="A40" s="690"/>
      <c r="B40" s="787"/>
      <c r="C40" s="779"/>
      <c r="D40" s="782"/>
      <c r="E40" s="790"/>
      <c r="F40" s="798"/>
      <c r="G40" s="787"/>
      <c r="H40" s="140" t="s">
        <v>253</v>
      </c>
      <c r="I40" s="138" t="str">
        <f>+IF('5 Valoración Control'!I40="","",'5 Valoración Control'!I40)</f>
        <v/>
      </c>
      <c r="J40" s="779"/>
      <c r="K40" s="782"/>
      <c r="L40" s="793"/>
      <c r="M40" s="489"/>
      <c r="N40" s="490"/>
      <c r="O40" s="491"/>
      <c r="P40" s="491"/>
      <c r="Q40" s="492"/>
      <c r="R40" s="493"/>
      <c r="S40" s="494"/>
      <c r="T40" s="492"/>
      <c r="U40" s="491"/>
      <c r="V40" s="470"/>
      <c r="W40" s="470"/>
      <c r="X40" s="495"/>
      <c r="Y40" s="490"/>
      <c r="Z40" s="491"/>
      <c r="AA40" s="496"/>
      <c r="AB40" s="497"/>
    </row>
    <row r="41" spans="1:41" ht="12.75" customHeight="1" thickBot="1" x14ac:dyDescent="0.4">
      <c r="A41" s="777"/>
      <c r="B41" s="788"/>
      <c r="C41" s="780"/>
      <c r="D41" s="783"/>
      <c r="E41" s="791"/>
      <c r="F41" s="799"/>
      <c r="G41" s="788"/>
      <c r="H41" s="141" t="s">
        <v>257</v>
      </c>
      <c r="I41" s="139" t="str">
        <f>+IF('5 Valoración Control'!I41="","",'5 Valoración Control'!I41)</f>
        <v/>
      </c>
      <c r="J41" s="780"/>
      <c r="K41" s="783"/>
      <c r="L41" s="794"/>
      <c r="M41" s="498"/>
      <c r="N41" s="499"/>
      <c r="O41" s="500"/>
      <c r="P41" s="500"/>
      <c r="Q41" s="501"/>
      <c r="R41" s="502"/>
      <c r="S41" s="503"/>
      <c r="T41" s="501"/>
      <c r="U41" s="500"/>
      <c r="V41" s="504"/>
      <c r="W41" s="504"/>
      <c r="X41" s="505"/>
      <c r="Y41" s="499"/>
      <c r="Z41" s="500"/>
      <c r="AA41" s="506"/>
      <c r="AB41" s="507"/>
    </row>
    <row r="42" spans="1:41" ht="87" customHeight="1" x14ac:dyDescent="0.35">
      <c r="A42" s="777" t="str">
        <f>'1 Contexto e Identificación'!$A$13</f>
        <v>R3</v>
      </c>
      <c r="B42" s="786">
        <f>+'1 Contexto e Identificación'!$E$13</f>
        <v>0</v>
      </c>
      <c r="C42" s="778">
        <f>+'4 Mapa Calor Inherente'!$C$14</f>
        <v>0</v>
      </c>
      <c r="D42" s="781">
        <f>+'4 Mapa Calor Inherente'!$D$14</f>
        <v>0</v>
      </c>
      <c r="E42" s="789" t="str">
        <f>+'4 Mapa Calor Inherente'!$E$14</f>
        <v/>
      </c>
      <c r="F42" s="800" t="s">
        <v>243</v>
      </c>
      <c r="G42" s="786" t="str">
        <f>+IF('5 Valoración Control'!G42="","",'5 Valoración Control'!G42)</f>
        <v/>
      </c>
      <c r="H42" s="142" t="s">
        <v>244</v>
      </c>
      <c r="I42" s="130" t="str">
        <f>+IF('5 Valoración Control'!I42="","",'5 Valoración Control'!I42)</f>
        <v/>
      </c>
      <c r="J42" s="778" t="str">
        <f>+'6 Mapa Calor Residual'!$C$14</f>
        <v/>
      </c>
      <c r="K42" s="781">
        <f>+'6 Mapa Calor Residual'!$D$14</f>
        <v>0</v>
      </c>
      <c r="L42" s="792"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4"/>
      <c r="B43" s="787"/>
      <c r="C43" s="779"/>
      <c r="D43" s="782"/>
      <c r="E43" s="790"/>
      <c r="F43" s="798"/>
      <c r="G43" s="787"/>
      <c r="H43" s="140" t="s">
        <v>253</v>
      </c>
      <c r="I43" s="138" t="str">
        <f>+IF('5 Valoración Control'!I43="","",'5 Valoración Control'!I43)</f>
        <v/>
      </c>
      <c r="J43" s="779"/>
      <c r="K43" s="782"/>
      <c r="L43" s="793"/>
      <c r="M43" s="489"/>
      <c r="N43" s="490"/>
      <c r="O43" s="491"/>
      <c r="P43" s="491"/>
      <c r="Q43" s="492"/>
      <c r="R43" s="493"/>
      <c r="S43" s="480"/>
      <c r="T43" s="487"/>
      <c r="U43" s="478"/>
      <c r="V43" s="510"/>
      <c r="W43" s="470"/>
      <c r="X43" s="495"/>
      <c r="Y43" s="513"/>
      <c r="Z43" s="491"/>
      <c r="AA43" s="496"/>
      <c r="AB43" s="497"/>
    </row>
    <row r="44" spans="1:41" ht="73.5" customHeight="1" x14ac:dyDescent="0.35">
      <c r="A44" s="784"/>
      <c r="B44" s="787"/>
      <c r="C44" s="779"/>
      <c r="D44" s="782"/>
      <c r="E44" s="790"/>
      <c r="F44" s="798"/>
      <c r="G44" s="787"/>
      <c r="H44" s="140" t="s">
        <v>257</v>
      </c>
      <c r="I44" s="138" t="str">
        <f>+IF('5 Valoración Control'!I44="","",'5 Valoración Control'!I44)</f>
        <v/>
      </c>
      <c r="J44" s="779"/>
      <c r="K44" s="782"/>
      <c r="L44" s="793"/>
      <c r="M44" s="489"/>
      <c r="N44" s="490"/>
      <c r="O44" s="491"/>
      <c r="P44" s="491"/>
      <c r="Q44" s="492"/>
      <c r="R44" s="493"/>
      <c r="S44" s="494"/>
      <c r="T44" s="492"/>
      <c r="U44" s="491"/>
      <c r="V44" s="470"/>
      <c r="W44" s="470"/>
      <c r="X44" s="495"/>
      <c r="Y44" s="513"/>
      <c r="Z44" s="491"/>
      <c r="AA44" s="496"/>
      <c r="AB44" s="497"/>
    </row>
    <row r="45" spans="1:41" x14ac:dyDescent="0.35">
      <c r="A45" s="784"/>
      <c r="B45" s="787"/>
      <c r="C45" s="779"/>
      <c r="D45" s="782"/>
      <c r="E45" s="790"/>
      <c r="F45" s="798" t="s">
        <v>258</v>
      </c>
      <c r="G45" s="787" t="str">
        <f>+IF('5 Valoración Control'!G45="","",'5 Valoración Control'!G45)</f>
        <v/>
      </c>
      <c r="H45" s="140" t="s">
        <v>244</v>
      </c>
      <c r="I45" s="138" t="str">
        <f>+IF('5 Valoración Control'!I45="","",'5 Valoración Control'!I45)</f>
        <v/>
      </c>
      <c r="J45" s="779"/>
      <c r="K45" s="782"/>
      <c r="L45" s="793"/>
      <c r="M45" s="489"/>
      <c r="N45" s="490"/>
      <c r="O45" s="491"/>
      <c r="P45" s="491"/>
      <c r="Q45" s="492"/>
      <c r="R45" s="493"/>
      <c r="S45" s="494"/>
      <c r="T45" s="492"/>
      <c r="U45" s="491"/>
      <c r="V45" s="470"/>
      <c r="W45" s="470"/>
      <c r="X45" s="495"/>
      <c r="Y45" s="490"/>
      <c r="Z45" s="491"/>
      <c r="AA45" s="496"/>
      <c r="AB45" s="497"/>
    </row>
    <row r="46" spans="1:41" x14ac:dyDescent="0.35">
      <c r="A46" s="784"/>
      <c r="B46" s="787"/>
      <c r="C46" s="779"/>
      <c r="D46" s="782"/>
      <c r="E46" s="790"/>
      <c r="F46" s="798"/>
      <c r="G46" s="787"/>
      <c r="H46" s="140" t="s">
        <v>253</v>
      </c>
      <c r="I46" s="138" t="str">
        <f>+IF('5 Valoración Control'!I46="","",'5 Valoración Control'!I46)</f>
        <v/>
      </c>
      <c r="J46" s="779"/>
      <c r="K46" s="782"/>
      <c r="L46" s="793"/>
      <c r="M46" s="489"/>
      <c r="N46" s="490"/>
      <c r="O46" s="491"/>
      <c r="P46" s="491"/>
      <c r="Q46" s="492"/>
      <c r="R46" s="493"/>
      <c r="S46" s="494"/>
      <c r="T46" s="492"/>
      <c r="U46" s="491"/>
      <c r="V46" s="470"/>
      <c r="W46" s="470"/>
      <c r="X46" s="495"/>
      <c r="Y46" s="490"/>
      <c r="Z46" s="491"/>
      <c r="AA46" s="496"/>
      <c r="AB46" s="497"/>
    </row>
    <row r="47" spans="1:41" x14ac:dyDescent="0.35">
      <c r="A47" s="784"/>
      <c r="B47" s="787"/>
      <c r="C47" s="779"/>
      <c r="D47" s="782"/>
      <c r="E47" s="790"/>
      <c r="F47" s="798"/>
      <c r="G47" s="787"/>
      <c r="H47" s="140" t="s">
        <v>257</v>
      </c>
      <c r="I47" s="138" t="str">
        <f>+IF('5 Valoración Control'!I47="","",'5 Valoración Control'!I47)</f>
        <v/>
      </c>
      <c r="J47" s="779"/>
      <c r="K47" s="782"/>
      <c r="L47" s="793"/>
      <c r="M47" s="489"/>
      <c r="N47" s="490"/>
      <c r="O47" s="491"/>
      <c r="P47" s="491"/>
      <c r="Q47" s="492"/>
      <c r="R47" s="493"/>
      <c r="S47" s="494"/>
      <c r="T47" s="492"/>
      <c r="U47" s="491"/>
      <c r="V47" s="470"/>
      <c r="W47" s="470"/>
      <c r="X47" s="495"/>
      <c r="Y47" s="490"/>
      <c r="Z47" s="491"/>
      <c r="AA47" s="496"/>
      <c r="AB47" s="497"/>
    </row>
    <row r="48" spans="1:41" x14ac:dyDescent="0.35">
      <c r="A48" s="784"/>
      <c r="B48" s="787"/>
      <c r="C48" s="779"/>
      <c r="D48" s="782"/>
      <c r="E48" s="790"/>
      <c r="F48" s="798" t="s">
        <v>259</v>
      </c>
      <c r="G48" s="787" t="str">
        <f>+IF('5 Valoración Control'!G48="","",'5 Valoración Control'!G48)</f>
        <v/>
      </c>
      <c r="H48" s="140" t="s">
        <v>244</v>
      </c>
      <c r="I48" s="138" t="str">
        <f>+IF('5 Valoración Control'!I48="","",'5 Valoración Control'!I48)</f>
        <v/>
      </c>
      <c r="J48" s="779"/>
      <c r="K48" s="782"/>
      <c r="L48" s="793"/>
      <c r="M48" s="489"/>
      <c r="N48" s="490"/>
      <c r="O48" s="491"/>
      <c r="P48" s="491"/>
      <c r="Q48" s="492"/>
      <c r="R48" s="493"/>
      <c r="S48" s="494"/>
      <c r="T48" s="492"/>
      <c r="U48" s="491"/>
      <c r="V48" s="470"/>
      <c r="W48" s="470"/>
      <c r="X48" s="495"/>
      <c r="Y48" s="490"/>
      <c r="Z48" s="491"/>
      <c r="AA48" s="496"/>
      <c r="AB48" s="497"/>
    </row>
    <row r="49" spans="1:28" x14ac:dyDescent="0.35">
      <c r="A49" s="784"/>
      <c r="B49" s="787"/>
      <c r="C49" s="779"/>
      <c r="D49" s="782"/>
      <c r="E49" s="790"/>
      <c r="F49" s="798"/>
      <c r="G49" s="787"/>
      <c r="H49" s="140" t="s">
        <v>253</v>
      </c>
      <c r="I49" s="138" t="str">
        <f>+IF('5 Valoración Control'!I49="","",'5 Valoración Control'!I49)</f>
        <v/>
      </c>
      <c r="J49" s="779"/>
      <c r="K49" s="782"/>
      <c r="L49" s="793"/>
      <c r="M49" s="489"/>
      <c r="N49" s="490"/>
      <c r="O49" s="491"/>
      <c r="P49" s="491"/>
      <c r="Q49" s="492"/>
      <c r="R49" s="493"/>
      <c r="S49" s="494"/>
      <c r="T49" s="492"/>
      <c r="U49" s="491"/>
      <c r="V49" s="470"/>
      <c r="W49" s="470"/>
      <c r="X49" s="495"/>
      <c r="Y49" s="490"/>
      <c r="Z49" s="491"/>
      <c r="AA49" s="496"/>
      <c r="AB49" s="497"/>
    </row>
    <row r="50" spans="1:28" x14ac:dyDescent="0.35">
      <c r="A50" s="784"/>
      <c r="B50" s="787"/>
      <c r="C50" s="779"/>
      <c r="D50" s="782"/>
      <c r="E50" s="790"/>
      <c r="F50" s="798"/>
      <c r="G50" s="787"/>
      <c r="H50" s="140" t="s">
        <v>257</v>
      </c>
      <c r="I50" s="138" t="str">
        <f>+IF('5 Valoración Control'!I50="","",'5 Valoración Control'!I50)</f>
        <v/>
      </c>
      <c r="J50" s="779"/>
      <c r="K50" s="782"/>
      <c r="L50" s="793"/>
      <c r="M50" s="489"/>
      <c r="N50" s="490"/>
      <c r="O50" s="491"/>
      <c r="P50" s="491"/>
      <c r="Q50" s="492"/>
      <c r="R50" s="493"/>
      <c r="S50" s="494"/>
      <c r="T50" s="492"/>
      <c r="U50" s="491"/>
      <c r="V50" s="470"/>
      <c r="W50" s="470"/>
      <c r="X50" s="495"/>
      <c r="Y50" s="490"/>
      <c r="Z50" s="491"/>
      <c r="AA50" s="496"/>
      <c r="AB50" s="497"/>
    </row>
    <row r="51" spans="1:28" x14ac:dyDescent="0.35">
      <c r="A51" s="784"/>
      <c r="B51" s="787"/>
      <c r="C51" s="779"/>
      <c r="D51" s="782"/>
      <c r="E51" s="790"/>
      <c r="F51" s="798" t="s">
        <v>260</v>
      </c>
      <c r="G51" s="787" t="str">
        <f>+IF('5 Valoración Control'!G51="","",'5 Valoración Control'!G51)</f>
        <v/>
      </c>
      <c r="H51" s="140" t="s">
        <v>244</v>
      </c>
      <c r="I51" s="138" t="str">
        <f>+IF('5 Valoración Control'!I51="","",'5 Valoración Control'!I51)</f>
        <v/>
      </c>
      <c r="J51" s="779"/>
      <c r="K51" s="782"/>
      <c r="L51" s="793"/>
      <c r="M51" s="489"/>
      <c r="N51" s="490"/>
      <c r="O51" s="491"/>
      <c r="P51" s="491"/>
      <c r="Q51" s="492"/>
      <c r="R51" s="493"/>
      <c r="S51" s="494"/>
      <c r="T51" s="492"/>
      <c r="U51" s="491"/>
      <c r="V51" s="470"/>
      <c r="W51" s="470"/>
      <c r="X51" s="495"/>
      <c r="Y51" s="490"/>
      <c r="Z51" s="491"/>
      <c r="AA51" s="496"/>
      <c r="AB51" s="497"/>
    </row>
    <row r="52" spans="1:28" x14ac:dyDescent="0.35">
      <c r="A52" s="784"/>
      <c r="B52" s="787"/>
      <c r="C52" s="779"/>
      <c r="D52" s="782"/>
      <c r="E52" s="790"/>
      <c r="F52" s="798"/>
      <c r="G52" s="787"/>
      <c r="H52" s="140" t="s">
        <v>253</v>
      </c>
      <c r="I52" s="138" t="str">
        <f>+IF('5 Valoración Control'!I52="","",'5 Valoración Control'!I52)</f>
        <v/>
      </c>
      <c r="J52" s="779"/>
      <c r="K52" s="782"/>
      <c r="L52" s="793"/>
      <c r="M52" s="489"/>
      <c r="N52" s="490"/>
      <c r="O52" s="491"/>
      <c r="P52" s="491"/>
      <c r="Q52" s="492"/>
      <c r="R52" s="493"/>
      <c r="S52" s="494"/>
      <c r="T52" s="492"/>
      <c r="U52" s="491"/>
      <c r="V52" s="470"/>
      <c r="W52" s="470"/>
      <c r="X52" s="495"/>
      <c r="Y52" s="490"/>
      <c r="Z52" s="491"/>
      <c r="AA52" s="496"/>
      <c r="AB52" s="497"/>
    </row>
    <row r="53" spans="1:28" x14ac:dyDescent="0.35">
      <c r="A53" s="784"/>
      <c r="B53" s="787"/>
      <c r="C53" s="779"/>
      <c r="D53" s="782"/>
      <c r="E53" s="790"/>
      <c r="F53" s="798"/>
      <c r="G53" s="787"/>
      <c r="H53" s="140" t="s">
        <v>257</v>
      </c>
      <c r="I53" s="138" t="str">
        <f>+IF('5 Valoración Control'!I53="","",'5 Valoración Control'!I53)</f>
        <v/>
      </c>
      <c r="J53" s="779"/>
      <c r="K53" s="782"/>
      <c r="L53" s="793"/>
      <c r="M53" s="489"/>
      <c r="N53" s="490"/>
      <c r="O53" s="491"/>
      <c r="P53" s="491"/>
      <c r="Q53" s="492"/>
      <c r="R53" s="493"/>
      <c r="S53" s="494"/>
      <c r="T53" s="492"/>
      <c r="U53" s="491"/>
      <c r="V53" s="470"/>
      <c r="W53" s="470"/>
      <c r="X53" s="495"/>
      <c r="Y53" s="490"/>
      <c r="Z53" s="491"/>
      <c r="AA53" s="496"/>
      <c r="AB53" s="497"/>
    </row>
    <row r="54" spans="1:28" x14ac:dyDescent="0.35">
      <c r="A54" s="784"/>
      <c r="B54" s="787"/>
      <c r="C54" s="779"/>
      <c r="D54" s="782"/>
      <c r="E54" s="790"/>
      <c r="F54" s="798" t="s">
        <v>261</v>
      </c>
      <c r="G54" s="787" t="str">
        <f>+IF('5 Valoración Control'!G54="","",'5 Valoración Control'!G54)</f>
        <v/>
      </c>
      <c r="H54" s="140" t="s">
        <v>244</v>
      </c>
      <c r="I54" s="138" t="str">
        <f>+IF('5 Valoración Control'!I54="","",'5 Valoración Control'!I54)</f>
        <v/>
      </c>
      <c r="J54" s="779"/>
      <c r="K54" s="782"/>
      <c r="L54" s="793"/>
      <c r="M54" s="489"/>
      <c r="N54" s="490"/>
      <c r="O54" s="491"/>
      <c r="P54" s="491"/>
      <c r="Q54" s="492"/>
      <c r="R54" s="493"/>
      <c r="S54" s="494"/>
      <c r="T54" s="492"/>
      <c r="U54" s="491"/>
      <c r="V54" s="470"/>
      <c r="W54" s="470"/>
      <c r="X54" s="495"/>
      <c r="Y54" s="490"/>
      <c r="Z54" s="491"/>
      <c r="AA54" s="496"/>
      <c r="AB54" s="497"/>
    </row>
    <row r="55" spans="1:28" x14ac:dyDescent="0.35">
      <c r="A55" s="784"/>
      <c r="B55" s="787"/>
      <c r="C55" s="779"/>
      <c r="D55" s="782"/>
      <c r="E55" s="790"/>
      <c r="F55" s="798"/>
      <c r="G55" s="787"/>
      <c r="H55" s="140" t="s">
        <v>253</v>
      </c>
      <c r="I55" s="138" t="str">
        <f>+IF('5 Valoración Control'!I55="","",'5 Valoración Control'!I55)</f>
        <v/>
      </c>
      <c r="J55" s="779"/>
      <c r="K55" s="782"/>
      <c r="L55" s="793"/>
      <c r="M55" s="489"/>
      <c r="N55" s="490"/>
      <c r="O55" s="491"/>
      <c r="P55" s="491"/>
      <c r="Q55" s="492"/>
      <c r="R55" s="493"/>
      <c r="S55" s="494"/>
      <c r="T55" s="492"/>
      <c r="U55" s="491"/>
      <c r="V55" s="470"/>
      <c r="W55" s="470"/>
      <c r="X55" s="495"/>
      <c r="Y55" s="490"/>
      <c r="Z55" s="491"/>
      <c r="AA55" s="496"/>
      <c r="AB55" s="497"/>
    </row>
    <row r="56" spans="1:28" ht="12" thickBot="1" x14ac:dyDescent="0.4">
      <c r="A56" s="785"/>
      <c r="B56" s="788"/>
      <c r="C56" s="780"/>
      <c r="D56" s="783"/>
      <c r="E56" s="791"/>
      <c r="F56" s="799"/>
      <c r="G56" s="788"/>
      <c r="H56" s="141" t="s">
        <v>257</v>
      </c>
      <c r="I56" s="139" t="str">
        <f>+IF('5 Valoración Control'!I56="","",'5 Valoración Control'!I56)</f>
        <v/>
      </c>
      <c r="J56" s="780"/>
      <c r="K56" s="783"/>
      <c r="L56" s="794"/>
      <c r="M56" s="498"/>
      <c r="N56" s="499"/>
      <c r="O56" s="500"/>
      <c r="P56" s="500"/>
      <c r="Q56" s="501"/>
      <c r="R56" s="502"/>
      <c r="S56" s="503"/>
      <c r="T56" s="501"/>
      <c r="U56" s="500"/>
      <c r="V56" s="504"/>
      <c r="W56" s="504"/>
      <c r="X56" s="505"/>
      <c r="Y56" s="499"/>
      <c r="Z56" s="500"/>
      <c r="AA56" s="506"/>
      <c r="AB56" s="507"/>
    </row>
    <row r="57" spans="1:28" x14ac:dyDescent="0.35">
      <c r="A57" s="801" t="str">
        <f>'1 Contexto e Identificación'!$A$14</f>
        <v>R4</v>
      </c>
      <c r="B57" s="802">
        <f>+'1 Contexto e Identificación'!$E$14</f>
        <v>0</v>
      </c>
      <c r="C57" s="795">
        <f>+'4 Mapa Calor Inherente'!$C$15</f>
        <v>0</v>
      </c>
      <c r="D57" s="796">
        <f>+'4 Mapa Calor Inherente'!$D$15</f>
        <v>0</v>
      </c>
      <c r="E57" s="803" t="str">
        <f>+'4 Mapa Calor Inherente'!$E$15</f>
        <v/>
      </c>
      <c r="F57" s="804" t="s">
        <v>243</v>
      </c>
      <c r="G57" s="802" t="str">
        <f>+IF('5 Valoración Control'!G57="","",'5 Valoración Control'!G57)</f>
        <v/>
      </c>
      <c r="H57" s="151" t="s">
        <v>244</v>
      </c>
      <c r="I57" s="152" t="str">
        <f>+IF('5 Valoración Control'!I57="","",'5 Valoración Control'!I57)</f>
        <v/>
      </c>
      <c r="J57" s="795" t="str">
        <f>+'6 Mapa Calor Residual'!$C$15</f>
        <v/>
      </c>
      <c r="K57" s="796">
        <f>+'6 Mapa Calor Residual'!$D$15</f>
        <v>0</v>
      </c>
      <c r="L57" s="797"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4"/>
      <c r="B58" s="787"/>
      <c r="C58" s="779"/>
      <c r="D58" s="782"/>
      <c r="E58" s="790"/>
      <c r="F58" s="798"/>
      <c r="G58" s="787"/>
      <c r="H58" s="140" t="s">
        <v>253</v>
      </c>
      <c r="I58" s="138" t="str">
        <f>+IF('5 Valoración Control'!I58="","",'5 Valoración Control'!I58)</f>
        <v/>
      </c>
      <c r="J58" s="779"/>
      <c r="K58" s="782"/>
      <c r="L58" s="793"/>
      <c r="M58" s="489"/>
      <c r="N58" s="490"/>
      <c r="O58" s="491"/>
      <c r="P58" s="491"/>
      <c r="Q58" s="492"/>
      <c r="R58" s="493"/>
      <c r="S58" s="494"/>
      <c r="T58" s="492"/>
      <c r="U58" s="491"/>
      <c r="V58" s="470"/>
      <c r="W58" s="470"/>
      <c r="X58" s="495"/>
      <c r="Y58" s="490"/>
      <c r="Z58" s="491"/>
      <c r="AA58" s="496"/>
      <c r="AB58" s="497"/>
    </row>
    <row r="59" spans="1:28" x14ac:dyDescent="0.35">
      <c r="A59" s="784"/>
      <c r="B59" s="787"/>
      <c r="C59" s="779"/>
      <c r="D59" s="782"/>
      <c r="E59" s="790"/>
      <c r="F59" s="798"/>
      <c r="G59" s="787"/>
      <c r="H59" s="140" t="s">
        <v>257</v>
      </c>
      <c r="I59" s="138" t="str">
        <f>+IF('5 Valoración Control'!I59="","",'5 Valoración Control'!I59)</f>
        <v/>
      </c>
      <c r="J59" s="779"/>
      <c r="K59" s="782"/>
      <c r="L59" s="793"/>
      <c r="M59" s="489"/>
      <c r="N59" s="490"/>
      <c r="O59" s="491"/>
      <c r="P59" s="491"/>
      <c r="Q59" s="492"/>
      <c r="R59" s="493"/>
      <c r="S59" s="494"/>
      <c r="T59" s="492"/>
      <c r="U59" s="491"/>
      <c r="V59" s="470"/>
      <c r="W59" s="470"/>
      <c r="X59" s="495"/>
      <c r="Y59" s="490"/>
      <c r="Z59" s="491"/>
      <c r="AA59" s="496"/>
      <c r="AB59" s="497"/>
    </row>
    <row r="60" spans="1:28" x14ac:dyDescent="0.35">
      <c r="A60" s="784"/>
      <c r="B60" s="787"/>
      <c r="C60" s="779"/>
      <c r="D60" s="782"/>
      <c r="E60" s="790"/>
      <c r="F60" s="798" t="s">
        <v>258</v>
      </c>
      <c r="G60" s="787" t="str">
        <f>+IF('5 Valoración Control'!G60="","",'5 Valoración Control'!G60)</f>
        <v/>
      </c>
      <c r="H60" s="140" t="s">
        <v>244</v>
      </c>
      <c r="I60" s="138" t="str">
        <f>+IF('5 Valoración Control'!I60="","",'5 Valoración Control'!I60)</f>
        <v/>
      </c>
      <c r="J60" s="779"/>
      <c r="K60" s="782"/>
      <c r="L60" s="793"/>
      <c r="M60" s="489"/>
      <c r="N60" s="490"/>
      <c r="O60" s="491"/>
      <c r="P60" s="491"/>
      <c r="Q60" s="492"/>
      <c r="R60" s="493"/>
      <c r="S60" s="494"/>
      <c r="T60" s="492"/>
      <c r="U60" s="491"/>
      <c r="V60" s="470"/>
      <c r="W60" s="470"/>
      <c r="X60" s="495"/>
      <c r="Y60" s="490"/>
      <c r="Z60" s="491"/>
      <c r="AA60" s="496"/>
      <c r="AB60" s="497"/>
    </row>
    <row r="61" spans="1:28" x14ac:dyDescent="0.35">
      <c r="A61" s="784"/>
      <c r="B61" s="787"/>
      <c r="C61" s="779"/>
      <c r="D61" s="782"/>
      <c r="E61" s="790"/>
      <c r="F61" s="798"/>
      <c r="G61" s="787"/>
      <c r="H61" s="140" t="s">
        <v>253</v>
      </c>
      <c r="I61" s="138" t="str">
        <f>+IF('5 Valoración Control'!I61="","",'5 Valoración Control'!I61)</f>
        <v/>
      </c>
      <c r="J61" s="779"/>
      <c r="K61" s="782"/>
      <c r="L61" s="793"/>
      <c r="M61" s="489"/>
      <c r="N61" s="490"/>
      <c r="O61" s="491"/>
      <c r="P61" s="491"/>
      <c r="Q61" s="492"/>
      <c r="R61" s="493"/>
      <c r="S61" s="494"/>
      <c r="T61" s="492"/>
      <c r="U61" s="491"/>
      <c r="V61" s="470"/>
      <c r="W61" s="470"/>
      <c r="X61" s="495"/>
      <c r="Y61" s="490"/>
      <c r="Z61" s="491"/>
      <c r="AA61" s="496"/>
      <c r="AB61" s="497"/>
    </row>
    <row r="62" spans="1:28" x14ac:dyDescent="0.35">
      <c r="A62" s="784"/>
      <c r="B62" s="787"/>
      <c r="C62" s="779"/>
      <c r="D62" s="782"/>
      <c r="E62" s="790"/>
      <c r="F62" s="798"/>
      <c r="G62" s="787"/>
      <c r="H62" s="140" t="s">
        <v>257</v>
      </c>
      <c r="I62" s="138" t="str">
        <f>+IF('5 Valoración Control'!I62="","",'5 Valoración Control'!I62)</f>
        <v/>
      </c>
      <c r="J62" s="779"/>
      <c r="K62" s="782"/>
      <c r="L62" s="793"/>
      <c r="M62" s="489"/>
      <c r="N62" s="490"/>
      <c r="O62" s="491"/>
      <c r="P62" s="491"/>
      <c r="Q62" s="492"/>
      <c r="R62" s="493"/>
      <c r="S62" s="494"/>
      <c r="T62" s="492"/>
      <c r="U62" s="491"/>
      <c r="V62" s="470"/>
      <c r="W62" s="470"/>
      <c r="X62" s="495"/>
      <c r="Y62" s="490"/>
      <c r="Z62" s="491"/>
      <c r="AA62" s="496"/>
      <c r="AB62" s="497"/>
    </row>
    <row r="63" spans="1:28" x14ac:dyDescent="0.35">
      <c r="A63" s="784"/>
      <c r="B63" s="787"/>
      <c r="C63" s="779"/>
      <c r="D63" s="782"/>
      <c r="E63" s="790"/>
      <c r="F63" s="798" t="s">
        <v>259</v>
      </c>
      <c r="G63" s="787" t="str">
        <f>+IF('5 Valoración Control'!G63="","",'5 Valoración Control'!G63)</f>
        <v/>
      </c>
      <c r="H63" s="140" t="s">
        <v>244</v>
      </c>
      <c r="I63" s="138" t="str">
        <f>+IF('5 Valoración Control'!I63="","",'5 Valoración Control'!I63)</f>
        <v/>
      </c>
      <c r="J63" s="779"/>
      <c r="K63" s="782"/>
      <c r="L63" s="793"/>
      <c r="M63" s="489"/>
      <c r="N63" s="490"/>
      <c r="O63" s="491"/>
      <c r="P63" s="491"/>
      <c r="Q63" s="492"/>
      <c r="R63" s="493"/>
      <c r="S63" s="494"/>
      <c r="T63" s="492"/>
      <c r="U63" s="491"/>
      <c r="V63" s="470"/>
      <c r="W63" s="470"/>
      <c r="X63" s="495"/>
      <c r="Y63" s="490"/>
      <c r="Z63" s="491"/>
      <c r="AA63" s="496"/>
      <c r="AB63" s="497"/>
    </row>
    <row r="64" spans="1:28" x14ac:dyDescent="0.35">
      <c r="A64" s="784"/>
      <c r="B64" s="787"/>
      <c r="C64" s="779"/>
      <c r="D64" s="782"/>
      <c r="E64" s="790"/>
      <c r="F64" s="798"/>
      <c r="G64" s="787"/>
      <c r="H64" s="140" t="s">
        <v>253</v>
      </c>
      <c r="I64" s="138" t="str">
        <f>+IF('5 Valoración Control'!I64="","",'5 Valoración Control'!I64)</f>
        <v/>
      </c>
      <c r="J64" s="779"/>
      <c r="K64" s="782"/>
      <c r="L64" s="793"/>
      <c r="M64" s="489"/>
      <c r="N64" s="490"/>
      <c r="O64" s="491"/>
      <c r="P64" s="491"/>
      <c r="Q64" s="492"/>
      <c r="R64" s="493"/>
      <c r="S64" s="494"/>
      <c r="T64" s="492"/>
      <c r="U64" s="491"/>
      <c r="V64" s="470"/>
      <c r="W64" s="470"/>
      <c r="X64" s="495"/>
      <c r="Y64" s="490"/>
      <c r="Z64" s="491"/>
      <c r="AA64" s="496"/>
      <c r="AB64" s="497"/>
    </row>
    <row r="65" spans="1:28" x14ac:dyDescent="0.35">
      <c r="A65" s="784"/>
      <c r="B65" s="787"/>
      <c r="C65" s="779"/>
      <c r="D65" s="782"/>
      <c r="E65" s="790"/>
      <c r="F65" s="798"/>
      <c r="G65" s="787"/>
      <c r="H65" s="140" t="s">
        <v>257</v>
      </c>
      <c r="I65" s="138" t="str">
        <f>+IF('5 Valoración Control'!I65="","",'5 Valoración Control'!I65)</f>
        <v/>
      </c>
      <c r="J65" s="779"/>
      <c r="K65" s="782"/>
      <c r="L65" s="793"/>
      <c r="M65" s="489"/>
      <c r="N65" s="490"/>
      <c r="O65" s="491"/>
      <c r="P65" s="491"/>
      <c r="Q65" s="492"/>
      <c r="R65" s="493"/>
      <c r="S65" s="494"/>
      <c r="T65" s="492"/>
      <c r="U65" s="491"/>
      <c r="V65" s="470"/>
      <c r="W65" s="470"/>
      <c r="X65" s="495"/>
      <c r="Y65" s="490"/>
      <c r="Z65" s="491"/>
      <c r="AA65" s="496"/>
      <c r="AB65" s="497"/>
    </row>
    <row r="66" spans="1:28" x14ac:dyDescent="0.35">
      <c r="A66" s="784"/>
      <c r="B66" s="787"/>
      <c r="C66" s="779"/>
      <c r="D66" s="782"/>
      <c r="E66" s="790"/>
      <c r="F66" s="798" t="s">
        <v>260</v>
      </c>
      <c r="G66" s="787" t="str">
        <f>+IF('5 Valoración Control'!G66="","",'5 Valoración Control'!G66)</f>
        <v/>
      </c>
      <c r="H66" s="140" t="s">
        <v>244</v>
      </c>
      <c r="I66" s="138" t="str">
        <f>+IF('5 Valoración Control'!I66="","",'5 Valoración Control'!I66)</f>
        <v/>
      </c>
      <c r="J66" s="779"/>
      <c r="K66" s="782"/>
      <c r="L66" s="793"/>
      <c r="M66" s="489"/>
      <c r="N66" s="490"/>
      <c r="O66" s="491"/>
      <c r="P66" s="491"/>
      <c r="Q66" s="492"/>
      <c r="R66" s="493"/>
      <c r="S66" s="494"/>
      <c r="T66" s="492"/>
      <c r="U66" s="491"/>
      <c r="V66" s="470"/>
      <c r="W66" s="470"/>
      <c r="X66" s="495"/>
      <c r="Y66" s="490"/>
      <c r="Z66" s="491"/>
      <c r="AA66" s="496"/>
      <c r="AB66" s="497"/>
    </row>
    <row r="67" spans="1:28" x14ac:dyDescent="0.35">
      <c r="A67" s="784"/>
      <c r="B67" s="787"/>
      <c r="C67" s="779"/>
      <c r="D67" s="782"/>
      <c r="E67" s="790"/>
      <c r="F67" s="798"/>
      <c r="G67" s="787"/>
      <c r="H67" s="140" t="s">
        <v>253</v>
      </c>
      <c r="I67" s="138" t="str">
        <f>+IF('5 Valoración Control'!I67="","",'5 Valoración Control'!I67)</f>
        <v/>
      </c>
      <c r="J67" s="779"/>
      <c r="K67" s="782"/>
      <c r="L67" s="793"/>
      <c r="M67" s="489"/>
      <c r="N67" s="490"/>
      <c r="O67" s="491"/>
      <c r="P67" s="491"/>
      <c r="Q67" s="492"/>
      <c r="R67" s="493"/>
      <c r="S67" s="494"/>
      <c r="T67" s="492"/>
      <c r="U67" s="491"/>
      <c r="V67" s="470"/>
      <c r="W67" s="470"/>
      <c r="X67" s="495"/>
      <c r="Y67" s="490"/>
      <c r="Z67" s="491"/>
      <c r="AA67" s="496"/>
      <c r="AB67" s="497"/>
    </row>
    <row r="68" spans="1:28" x14ac:dyDescent="0.35">
      <c r="A68" s="784"/>
      <c r="B68" s="787"/>
      <c r="C68" s="779"/>
      <c r="D68" s="782"/>
      <c r="E68" s="790"/>
      <c r="F68" s="798"/>
      <c r="G68" s="787"/>
      <c r="H68" s="140" t="s">
        <v>257</v>
      </c>
      <c r="I68" s="138" t="str">
        <f>+IF('5 Valoración Control'!I68="","",'5 Valoración Control'!I68)</f>
        <v/>
      </c>
      <c r="J68" s="779"/>
      <c r="K68" s="782"/>
      <c r="L68" s="793"/>
      <c r="M68" s="489"/>
      <c r="N68" s="490"/>
      <c r="O68" s="491"/>
      <c r="P68" s="491"/>
      <c r="Q68" s="492"/>
      <c r="R68" s="493"/>
      <c r="S68" s="494"/>
      <c r="T68" s="492"/>
      <c r="U68" s="491"/>
      <c r="V68" s="470"/>
      <c r="W68" s="470"/>
      <c r="X68" s="495"/>
      <c r="Y68" s="490"/>
      <c r="Z68" s="491"/>
      <c r="AA68" s="496"/>
      <c r="AB68" s="497"/>
    </row>
    <row r="69" spans="1:28" x14ac:dyDescent="0.35">
      <c r="A69" s="784"/>
      <c r="B69" s="787"/>
      <c r="C69" s="779"/>
      <c r="D69" s="782"/>
      <c r="E69" s="790"/>
      <c r="F69" s="798" t="s">
        <v>261</v>
      </c>
      <c r="G69" s="787" t="str">
        <f>+IF('5 Valoración Control'!G69="","",'5 Valoración Control'!G69)</f>
        <v/>
      </c>
      <c r="H69" s="140" t="s">
        <v>244</v>
      </c>
      <c r="I69" s="138" t="str">
        <f>+IF('5 Valoración Control'!I69="","",'5 Valoración Control'!I69)</f>
        <v/>
      </c>
      <c r="J69" s="779"/>
      <c r="K69" s="782"/>
      <c r="L69" s="793"/>
      <c r="M69" s="489"/>
      <c r="N69" s="490"/>
      <c r="O69" s="491"/>
      <c r="P69" s="491"/>
      <c r="Q69" s="492"/>
      <c r="R69" s="493"/>
      <c r="S69" s="494"/>
      <c r="T69" s="492"/>
      <c r="U69" s="491"/>
      <c r="V69" s="470"/>
      <c r="W69" s="470"/>
      <c r="X69" s="495"/>
      <c r="Y69" s="490"/>
      <c r="Z69" s="491"/>
      <c r="AA69" s="496"/>
      <c r="AB69" s="497"/>
    </row>
    <row r="70" spans="1:28" x14ac:dyDescent="0.35">
      <c r="A70" s="784"/>
      <c r="B70" s="787"/>
      <c r="C70" s="779"/>
      <c r="D70" s="782"/>
      <c r="E70" s="790"/>
      <c r="F70" s="798"/>
      <c r="G70" s="787"/>
      <c r="H70" s="140" t="s">
        <v>253</v>
      </c>
      <c r="I70" s="138" t="str">
        <f>+IF('5 Valoración Control'!I70="","",'5 Valoración Control'!I70)</f>
        <v/>
      </c>
      <c r="J70" s="779"/>
      <c r="K70" s="782"/>
      <c r="L70" s="793"/>
      <c r="M70" s="489"/>
      <c r="N70" s="490"/>
      <c r="O70" s="491"/>
      <c r="P70" s="491"/>
      <c r="Q70" s="492"/>
      <c r="R70" s="493"/>
      <c r="S70" s="494"/>
      <c r="T70" s="492"/>
      <c r="U70" s="491"/>
      <c r="V70" s="470"/>
      <c r="W70" s="470"/>
      <c r="X70" s="495"/>
      <c r="Y70" s="490"/>
      <c r="Z70" s="491"/>
      <c r="AA70" s="496"/>
      <c r="AB70" s="497"/>
    </row>
    <row r="71" spans="1:28" ht="12" thickBot="1" x14ac:dyDescent="0.4">
      <c r="A71" s="785"/>
      <c r="B71" s="788"/>
      <c r="C71" s="780"/>
      <c r="D71" s="783"/>
      <c r="E71" s="791"/>
      <c r="F71" s="799"/>
      <c r="G71" s="788"/>
      <c r="H71" s="141" t="s">
        <v>257</v>
      </c>
      <c r="I71" s="139" t="str">
        <f>+IF('5 Valoración Control'!I71="","",'5 Valoración Control'!I71)</f>
        <v/>
      </c>
      <c r="J71" s="780"/>
      <c r="K71" s="783"/>
      <c r="L71" s="794"/>
      <c r="M71" s="498"/>
      <c r="N71" s="499"/>
      <c r="O71" s="500"/>
      <c r="P71" s="500"/>
      <c r="Q71" s="501"/>
      <c r="R71" s="502"/>
      <c r="S71" s="503"/>
      <c r="T71" s="501"/>
      <c r="U71" s="500"/>
      <c r="V71" s="504"/>
      <c r="W71" s="504"/>
      <c r="X71" s="505"/>
      <c r="Y71" s="499"/>
      <c r="Z71" s="500"/>
      <c r="AA71" s="506"/>
      <c r="AB71" s="507"/>
    </row>
    <row r="72" spans="1:28" x14ac:dyDescent="0.35">
      <c r="A72" s="777" t="str">
        <f>'1 Contexto e Identificación'!$A$15</f>
        <v>R5</v>
      </c>
      <c r="B72" s="786">
        <f>+'1 Contexto e Identificación'!$E$15</f>
        <v>0</v>
      </c>
      <c r="C72" s="778">
        <f>+'4 Mapa Calor Inherente'!$C$16</f>
        <v>0</v>
      </c>
      <c r="D72" s="781">
        <f>+'4 Mapa Calor Inherente'!$D$16</f>
        <v>0</v>
      </c>
      <c r="E72" s="789" t="str">
        <f>+'4 Mapa Calor Inherente'!$E$16</f>
        <v/>
      </c>
      <c r="F72" s="800" t="s">
        <v>243</v>
      </c>
      <c r="G72" s="786" t="str">
        <f>+IF('5 Valoración Control'!G72="","",'5 Valoración Control'!G72)</f>
        <v/>
      </c>
      <c r="H72" s="142" t="s">
        <v>244</v>
      </c>
      <c r="I72" s="130" t="str">
        <f>+IF('5 Valoración Control'!I72="","",'5 Valoración Control'!I72)</f>
        <v/>
      </c>
      <c r="J72" s="778" t="str">
        <f>+'6 Mapa Calor Residual'!$C$16</f>
        <v/>
      </c>
      <c r="K72" s="781">
        <f>+'6 Mapa Calor Residual'!$D$16</f>
        <v>0</v>
      </c>
      <c r="L72" s="792"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4"/>
      <c r="B73" s="787"/>
      <c r="C73" s="779"/>
      <c r="D73" s="782"/>
      <c r="E73" s="790"/>
      <c r="F73" s="798"/>
      <c r="G73" s="787"/>
      <c r="H73" s="140" t="s">
        <v>253</v>
      </c>
      <c r="I73" s="138" t="str">
        <f>+IF('5 Valoración Control'!I73="","",'5 Valoración Control'!I73)</f>
        <v/>
      </c>
      <c r="J73" s="779"/>
      <c r="K73" s="782"/>
      <c r="L73" s="793"/>
      <c r="M73" s="489"/>
      <c r="N73" s="490"/>
      <c r="O73" s="491"/>
      <c r="P73" s="491"/>
      <c r="Q73" s="492"/>
      <c r="R73" s="493"/>
      <c r="S73" s="494"/>
      <c r="T73" s="492"/>
      <c r="U73" s="491"/>
      <c r="V73" s="470"/>
      <c r="W73" s="470"/>
      <c r="X73" s="495"/>
      <c r="Y73" s="490"/>
      <c r="Z73" s="491"/>
      <c r="AA73" s="496"/>
      <c r="AB73" s="497"/>
    </row>
    <row r="74" spans="1:28" x14ac:dyDescent="0.35">
      <c r="A74" s="784"/>
      <c r="B74" s="787"/>
      <c r="C74" s="779"/>
      <c r="D74" s="782"/>
      <c r="E74" s="790"/>
      <c r="F74" s="798"/>
      <c r="G74" s="787"/>
      <c r="H74" s="140" t="s">
        <v>257</v>
      </c>
      <c r="I74" s="138" t="str">
        <f>+IF('5 Valoración Control'!I74="","",'5 Valoración Control'!I74)</f>
        <v/>
      </c>
      <c r="J74" s="779"/>
      <c r="K74" s="782"/>
      <c r="L74" s="793"/>
      <c r="M74" s="489"/>
      <c r="N74" s="490"/>
      <c r="O74" s="491"/>
      <c r="P74" s="491"/>
      <c r="Q74" s="492"/>
      <c r="R74" s="493"/>
      <c r="S74" s="494"/>
      <c r="T74" s="492"/>
      <c r="U74" s="491"/>
      <c r="V74" s="470"/>
      <c r="W74" s="470"/>
      <c r="X74" s="495"/>
      <c r="Y74" s="490"/>
      <c r="Z74" s="491"/>
      <c r="AA74" s="496"/>
      <c r="AB74" s="497"/>
    </row>
    <row r="75" spans="1:28" x14ac:dyDescent="0.35">
      <c r="A75" s="784"/>
      <c r="B75" s="787"/>
      <c r="C75" s="779"/>
      <c r="D75" s="782"/>
      <c r="E75" s="790"/>
      <c r="F75" s="798" t="s">
        <v>258</v>
      </c>
      <c r="G75" s="787" t="str">
        <f>+IF('5 Valoración Control'!G75="","",'5 Valoración Control'!G75)</f>
        <v/>
      </c>
      <c r="H75" s="140" t="s">
        <v>244</v>
      </c>
      <c r="I75" s="138" t="str">
        <f>+IF('5 Valoración Control'!I75="","",'5 Valoración Control'!I75)</f>
        <v/>
      </c>
      <c r="J75" s="779"/>
      <c r="K75" s="782"/>
      <c r="L75" s="793"/>
      <c r="M75" s="489"/>
      <c r="N75" s="490"/>
      <c r="O75" s="491"/>
      <c r="P75" s="491"/>
      <c r="Q75" s="492"/>
      <c r="R75" s="493"/>
      <c r="S75" s="494"/>
      <c r="T75" s="492"/>
      <c r="U75" s="491"/>
      <c r="V75" s="470"/>
      <c r="W75" s="470"/>
      <c r="X75" s="495"/>
      <c r="Y75" s="490"/>
      <c r="Z75" s="491"/>
      <c r="AA75" s="496"/>
      <c r="AB75" s="497"/>
    </row>
    <row r="76" spans="1:28" x14ac:dyDescent="0.35">
      <c r="A76" s="784"/>
      <c r="B76" s="787"/>
      <c r="C76" s="779"/>
      <c r="D76" s="782"/>
      <c r="E76" s="790"/>
      <c r="F76" s="798"/>
      <c r="G76" s="787"/>
      <c r="H76" s="140" t="s">
        <v>253</v>
      </c>
      <c r="I76" s="138" t="str">
        <f>+IF('5 Valoración Control'!I76="","",'5 Valoración Control'!I76)</f>
        <v/>
      </c>
      <c r="J76" s="779"/>
      <c r="K76" s="782"/>
      <c r="L76" s="793"/>
      <c r="M76" s="489"/>
      <c r="N76" s="490"/>
      <c r="O76" s="491"/>
      <c r="P76" s="491"/>
      <c r="Q76" s="492"/>
      <c r="R76" s="493"/>
      <c r="S76" s="494"/>
      <c r="T76" s="492"/>
      <c r="U76" s="491"/>
      <c r="V76" s="470"/>
      <c r="W76" s="470"/>
      <c r="X76" s="495"/>
      <c r="Y76" s="490"/>
      <c r="Z76" s="491"/>
      <c r="AA76" s="496"/>
      <c r="AB76" s="497"/>
    </row>
    <row r="77" spans="1:28" x14ac:dyDescent="0.35">
      <c r="A77" s="784"/>
      <c r="B77" s="787"/>
      <c r="C77" s="779"/>
      <c r="D77" s="782"/>
      <c r="E77" s="790"/>
      <c r="F77" s="798"/>
      <c r="G77" s="787"/>
      <c r="H77" s="140" t="s">
        <v>257</v>
      </c>
      <c r="I77" s="138" t="str">
        <f>+IF('5 Valoración Control'!I77="","",'5 Valoración Control'!I77)</f>
        <v/>
      </c>
      <c r="J77" s="779"/>
      <c r="K77" s="782"/>
      <c r="L77" s="793"/>
      <c r="M77" s="489"/>
      <c r="N77" s="490"/>
      <c r="O77" s="491"/>
      <c r="P77" s="491"/>
      <c r="Q77" s="492"/>
      <c r="R77" s="493"/>
      <c r="S77" s="494"/>
      <c r="T77" s="492"/>
      <c r="U77" s="491"/>
      <c r="V77" s="470"/>
      <c r="W77" s="470"/>
      <c r="X77" s="495"/>
      <c r="Y77" s="490"/>
      <c r="Z77" s="491"/>
      <c r="AA77" s="496"/>
      <c r="AB77" s="497"/>
    </row>
    <row r="78" spans="1:28" x14ac:dyDescent="0.35">
      <c r="A78" s="784"/>
      <c r="B78" s="787"/>
      <c r="C78" s="779"/>
      <c r="D78" s="782"/>
      <c r="E78" s="790"/>
      <c r="F78" s="798" t="s">
        <v>259</v>
      </c>
      <c r="G78" s="787" t="str">
        <f>+IF('5 Valoración Control'!G78="","",'5 Valoración Control'!G78)</f>
        <v/>
      </c>
      <c r="H78" s="140" t="s">
        <v>244</v>
      </c>
      <c r="I78" s="138" t="str">
        <f>+IF('5 Valoración Control'!I78="","",'5 Valoración Control'!I78)</f>
        <v/>
      </c>
      <c r="J78" s="779"/>
      <c r="K78" s="782"/>
      <c r="L78" s="793"/>
      <c r="M78" s="489"/>
      <c r="N78" s="490"/>
      <c r="O78" s="491"/>
      <c r="P78" s="491"/>
      <c r="Q78" s="492"/>
      <c r="R78" s="493"/>
      <c r="S78" s="494"/>
      <c r="T78" s="492"/>
      <c r="U78" s="491"/>
      <c r="V78" s="470"/>
      <c r="W78" s="470"/>
      <c r="X78" s="495"/>
      <c r="Y78" s="490"/>
      <c r="Z78" s="491"/>
      <c r="AA78" s="496"/>
      <c r="AB78" s="497"/>
    </row>
    <row r="79" spans="1:28" x14ac:dyDescent="0.35">
      <c r="A79" s="784"/>
      <c r="B79" s="787"/>
      <c r="C79" s="779"/>
      <c r="D79" s="782"/>
      <c r="E79" s="790"/>
      <c r="F79" s="798"/>
      <c r="G79" s="787"/>
      <c r="H79" s="140" t="s">
        <v>253</v>
      </c>
      <c r="I79" s="138" t="str">
        <f>+IF('5 Valoración Control'!I79="","",'5 Valoración Control'!I79)</f>
        <v/>
      </c>
      <c r="J79" s="779"/>
      <c r="K79" s="782"/>
      <c r="L79" s="793"/>
      <c r="M79" s="489"/>
      <c r="N79" s="490"/>
      <c r="O79" s="491"/>
      <c r="P79" s="491"/>
      <c r="Q79" s="492"/>
      <c r="R79" s="493"/>
      <c r="S79" s="494"/>
      <c r="T79" s="492"/>
      <c r="U79" s="491"/>
      <c r="V79" s="470"/>
      <c r="W79" s="470"/>
      <c r="X79" s="495"/>
      <c r="Y79" s="490"/>
      <c r="Z79" s="491"/>
      <c r="AA79" s="496"/>
      <c r="AB79" s="497"/>
    </row>
    <row r="80" spans="1:28" x14ac:dyDescent="0.35">
      <c r="A80" s="784"/>
      <c r="B80" s="787"/>
      <c r="C80" s="779"/>
      <c r="D80" s="782"/>
      <c r="E80" s="790"/>
      <c r="F80" s="798"/>
      <c r="G80" s="787"/>
      <c r="H80" s="140" t="s">
        <v>257</v>
      </c>
      <c r="I80" s="138" t="str">
        <f>+IF('5 Valoración Control'!I80="","",'5 Valoración Control'!I80)</f>
        <v/>
      </c>
      <c r="J80" s="779"/>
      <c r="K80" s="782"/>
      <c r="L80" s="793"/>
      <c r="M80" s="489"/>
      <c r="N80" s="490"/>
      <c r="O80" s="491"/>
      <c r="P80" s="491"/>
      <c r="Q80" s="492"/>
      <c r="R80" s="493"/>
      <c r="S80" s="494"/>
      <c r="T80" s="492"/>
      <c r="U80" s="491"/>
      <c r="V80" s="470"/>
      <c r="W80" s="470"/>
      <c r="X80" s="495"/>
      <c r="Y80" s="490"/>
      <c r="Z80" s="491"/>
      <c r="AA80" s="496"/>
      <c r="AB80" s="497"/>
    </row>
    <row r="81" spans="1:28" x14ac:dyDescent="0.35">
      <c r="A81" s="784"/>
      <c r="B81" s="787"/>
      <c r="C81" s="779"/>
      <c r="D81" s="782"/>
      <c r="E81" s="790"/>
      <c r="F81" s="798" t="s">
        <v>260</v>
      </c>
      <c r="G81" s="787" t="str">
        <f>+IF('5 Valoración Control'!G81="","",'5 Valoración Control'!G81)</f>
        <v/>
      </c>
      <c r="H81" s="140" t="s">
        <v>244</v>
      </c>
      <c r="I81" s="138" t="str">
        <f>+IF('5 Valoración Control'!I81="","",'5 Valoración Control'!I81)</f>
        <v/>
      </c>
      <c r="J81" s="779"/>
      <c r="K81" s="782"/>
      <c r="L81" s="793"/>
      <c r="M81" s="489"/>
      <c r="N81" s="490"/>
      <c r="O81" s="491"/>
      <c r="P81" s="491"/>
      <c r="Q81" s="492"/>
      <c r="R81" s="493"/>
      <c r="S81" s="494"/>
      <c r="T81" s="492"/>
      <c r="U81" s="491"/>
      <c r="V81" s="470"/>
      <c r="W81" s="470"/>
      <c r="X81" s="495"/>
      <c r="Y81" s="490"/>
      <c r="Z81" s="491"/>
      <c r="AA81" s="496"/>
      <c r="AB81" s="497"/>
    </row>
    <row r="82" spans="1:28" x14ac:dyDescent="0.35">
      <c r="A82" s="784"/>
      <c r="B82" s="787"/>
      <c r="C82" s="779"/>
      <c r="D82" s="782"/>
      <c r="E82" s="790"/>
      <c r="F82" s="798"/>
      <c r="G82" s="787"/>
      <c r="H82" s="140" t="s">
        <v>253</v>
      </c>
      <c r="I82" s="138" t="str">
        <f>+IF('5 Valoración Control'!I82="","",'5 Valoración Control'!I82)</f>
        <v/>
      </c>
      <c r="J82" s="779"/>
      <c r="K82" s="782"/>
      <c r="L82" s="793"/>
      <c r="M82" s="489"/>
      <c r="N82" s="490"/>
      <c r="O82" s="491"/>
      <c r="P82" s="491"/>
      <c r="Q82" s="492"/>
      <c r="R82" s="493"/>
      <c r="S82" s="494"/>
      <c r="T82" s="492"/>
      <c r="U82" s="491"/>
      <c r="V82" s="470"/>
      <c r="W82" s="470"/>
      <c r="X82" s="495"/>
      <c r="Y82" s="490"/>
      <c r="Z82" s="491"/>
      <c r="AA82" s="496"/>
      <c r="AB82" s="497"/>
    </row>
    <row r="83" spans="1:28" x14ac:dyDescent="0.35">
      <c r="A83" s="784"/>
      <c r="B83" s="787"/>
      <c r="C83" s="779"/>
      <c r="D83" s="782"/>
      <c r="E83" s="790"/>
      <c r="F83" s="798"/>
      <c r="G83" s="787"/>
      <c r="H83" s="140" t="s">
        <v>257</v>
      </c>
      <c r="I83" s="138" t="str">
        <f>+IF('5 Valoración Control'!I83="","",'5 Valoración Control'!I83)</f>
        <v/>
      </c>
      <c r="J83" s="779"/>
      <c r="K83" s="782"/>
      <c r="L83" s="793"/>
      <c r="M83" s="489"/>
      <c r="N83" s="490"/>
      <c r="O83" s="491"/>
      <c r="P83" s="491"/>
      <c r="Q83" s="492"/>
      <c r="R83" s="493"/>
      <c r="S83" s="494"/>
      <c r="T83" s="492"/>
      <c r="U83" s="491"/>
      <c r="V83" s="470"/>
      <c r="W83" s="470"/>
      <c r="X83" s="495"/>
      <c r="Y83" s="490"/>
      <c r="Z83" s="491"/>
      <c r="AA83" s="496"/>
      <c r="AB83" s="497"/>
    </row>
    <row r="84" spans="1:28" x14ac:dyDescent="0.35">
      <c r="A84" s="784"/>
      <c r="B84" s="787"/>
      <c r="C84" s="779"/>
      <c r="D84" s="782"/>
      <c r="E84" s="790"/>
      <c r="F84" s="798" t="s">
        <v>261</v>
      </c>
      <c r="G84" s="787" t="str">
        <f>+IF('5 Valoración Control'!G84="","",'5 Valoración Control'!G84)</f>
        <v/>
      </c>
      <c r="H84" s="140" t="s">
        <v>244</v>
      </c>
      <c r="I84" s="138" t="str">
        <f>+IF('5 Valoración Control'!I84="","",'5 Valoración Control'!I84)</f>
        <v/>
      </c>
      <c r="J84" s="779"/>
      <c r="K84" s="782"/>
      <c r="L84" s="793"/>
      <c r="M84" s="489"/>
      <c r="N84" s="490"/>
      <c r="O84" s="491"/>
      <c r="P84" s="491"/>
      <c r="Q84" s="492"/>
      <c r="R84" s="493"/>
      <c r="S84" s="494"/>
      <c r="T84" s="492"/>
      <c r="U84" s="491"/>
      <c r="V84" s="470"/>
      <c r="W84" s="470"/>
      <c r="X84" s="495"/>
      <c r="Y84" s="490"/>
      <c r="Z84" s="491"/>
      <c r="AA84" s="496"/>
      <c r="AB84" s="497"/>
    </row>
    <row r="85" spans="1:28" x14ac:dyDescent="0.35">
      <c r="A85" s="784"/>
      <c r="B85" s="787"/>
      <c r="C85" s="779"/>
      <c r="D85" s="782"/>
      <c r="E85" s="790"/>
      <c r="F85" s="798"/>
      <c r="G85" s="787"/>
      <c r="H85" s="140" t="s">
        <v>253</v>
      </c>
      <c r="I85" s="138" t="str">
        <f>+IF('5 Valoración Control'!I85="","",'5 Valoración Control'!I85)</f>
        <v/>
      </c>
      <c r="J85" s="779"/>
      <c r="K85" s="782"/>
      <c r="L85" s="793"/>
      <c r="M85" s="489"/>
      <c r="N85" s="490"/>
      <c r="O85" s="491"/>
      <c r="P85" s="491"/>
      <c r="Q85" s="492"/>
      <c r="R85" s="493"/>
      <c r="S85" s="494"/>
      <c r="T85" s="492"/>
      <c r="U85" s="491"/>
      <c r="V85" s="470"/>
      <c r="W85" s="470"/>
      <c r="X85" s="495"/>
      <c r="Y85" s="490"/>
      <c r="Z85" s="491"/>
      <c r="AA85" s="496"/>
      <c r="AB85" s="497"/>
    </row>
    <row r="86" spans="1:28" ht="12" thickBot="1" x14ac:dyDescent="0.4">
      <c r="A86" s="785"/>
      <c r="B86" s="788"/>
      <c r="C86" s="780"/>
      <c r="D86" s="783"/>
      <c r="E86" s="791"/>
      <c r="F86" s="799"/>
      <c r="G86" s="788"/>
      <c r="H86" s="141" t="s">
        <v>257</v>
      </c>
      <c r="I86" s="139" t="str">
        <f>+IF('5 Valoración Control'!I86="","",'5 Valoración Control'!I86)</f>
        <v/>
      </c>
      <c r="J86" s="780"/>
      <c r="K86" s="783"/>
      <c r="L86" s="794"/>
      <c r="M86" s="498"/>
      <c r="N86" s="499"/>
      <c r="O86" s="500"/>
      <c r="P86" s="500"/>
      <c r="Q86" s="501"/>
      <c r="R86" s="502"/>
      <c r="S86" s="503"/>
      <c r="T86" s="501"/>
      <c r="U86" s="500"/>
      <c r="V86" s="504"/>
      <c r="W86" s="504"/>
      <c r="X86" s="505"/>
      <c r="Y86" s="499"/>
      <c r="Z86" s="500"/>
      <c r="AA86" s="506"/>
      <c r="AB86" s="507"/>
    </row>
    <row r="87" spans="1:28" x14ac:dyDescent="0.35">
      <c r="A87" s="777" t="str">
        <f>'1 Contexto e Identificación'!$A$16</f>
        <v>R6</v>
      </c>
      <c r="B87" s="786" t="str">
        <f>+'1 Contexto e Identificación'!$E$16</f>
        <v xml:space="preserve">  </v>
      </c>
      <c r="C87" s="778">
        <f>+'4 Mapa Calor Inherente'!$C$17</f>
        <v>0</v>
      </c>
      <c r="D87" s="781" t="str">
        <f>+'4 Mapa Calor Inherente'!$D$17</f>
        <v/>
      </c>
      <c r="E87" s="789" t="str">
        <f>+'4 Mapa Calor Inherente'!$E$17</f>
        <v/>
      </c>
      <c r="F87" s="800" t="s">
        <v>243</v>
      </c>
      <c r="G87" s="786" t="str">
        <f>+IF('5 Valoración Control'!G87="","",'5 Valoración Control'!G87)</f>
        <v/>
      </c>
      <c r="H87" s="142" t="s">
        <v>244</v>
      </c>
      <c r="I87" s="130" t="str">
        <f>+IF('5 Valoración Control'!I87="","",'5 Valoración Control'!I87)</f>
        <v/>
      </c>
      <c r="J87" s="778" t="str">
        <f>+'6 Mapa Calor Residual'!$C$17</f>
        <v/>
      </c>
      <c r="K87" s="781" t="str">
        <f>+'6 Mapa Calor Residual'!$D$17</f>
        <v/>
      </c>
      <c r="L87" s="792"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4"/>
      <c r="B88" s="787"/>
      <c r="C88" s="779"/>
      <c r="D88" s="782"/>
      <c r="E88" s="790"/>
      <c r="F88" s="798"/>
      <c r="G88" s="787"/>
      <c r="H88" s="140" t="s">
        <v>253</v>
      </c>
      <c r="I88" s="138" t="str">
        <f>+IF('5 Valoración Control'!I88="","",'5 Valoración Control'!I88)</f>
        <v/>
      </c>
      <c r="J88" s="779"/>
      <c r="K88" s="782"/>
      <c r="L88" s="793"/>
      <c r="M88" s="489"/>
      <c r="N88" s="490"/>
      <c r="O88" s="491"/>
      <c r="P88" s="491"/>
      <c r="Q88" s="492"/>
      <c r="R88" s="493"/>
      <c r="S88" s="494"/>
      <c r="T88" s="492"/>
      <c r="U88" s="491"/>
      <c r="V88" s="470"/>
      <c r="W88" s="470"/>
      <c r="X88" s="495"/>
      <c r="Y88" s="490"/>
      <c r="Z88" s="491"/>
      <c r="AA88" s="496"/>
      <c r="AB88" s="497"/>
    </row>
    <row r="89" spans="1:28" x14ac:dyDescent="0.35">
      <c r="A89" s="784"/>
      <c r="B89" s="787"/>
      <c r="C89" s="779"/>
      <c r="D89" s="782"/>
      <c r="E89" s="790"/>
      <c r="F89" s="798"/>
      <c r="G89" s="787"/>
      <c r="H89" s="140" t="s">
        <v>257</v>
      </c>
      <c r="I89" s="138" t="str">
        <f>+IF('5 Valoración Control'!I89="","",'5 Valoración Control'!I89)</f>
        <v/>
      </c>
      <c r="J89" s="779"/>
      <c r="K89" s="782"/>
      <c r="L89" s="793"/>
      <c r="M89" s="489"/>
      <c r="N89" s="490"/>
      <c r="O89" s="491"/>
      <c r="P89" s="491"/>
      <c r="Q89" s="492"/>
      <c r="R89" s="493"/>
      <c r="S89" s="494"/>
      <c r="T89" s="492"/>
      <c r="U89" s="491"/>
      <c r="V89" s="470"/>
      <c r="W89" s="470"/>
      <c r="X89" s="495"/>
      <c r="Y89" s="490"/>
      <c r="Z89" s="491"/>
      <c r="AA89" s="496"/>
      <c r="AB89" s="497"/>
    </row>
    <row r="90" spans="1:28" x14ac:dyDescent="0.35">
      <c r="A90" s="784"/>
      <c r="B90" s="787"/>
      <c r="C90" s="779"/>
      <c r="D90" s="782"/>
      <c r="E90" s="790"/>
      <c r="F90" s="798" t="s">
        <v>258</v>
      </c>
      <c r="G90" s="787" t="str">
        <f>+IF('5 Valoración Control'!G90="","",'5 Valoración Control'!G90)</f>
        <v/>
      </c>
      <c r="H90" s="140" t="s">
        <v>244</v>
      </c>
      <c r="I90" s="138" t="str">
        <f>+IF('5 Valoración Control'!I90="","",'5 Valoración Control'!I90)</f>
        <v/>
      </c>
      <c r="J90" s="779"/>
      <c r="K90" s="782"/>
      <c r="L90" s="793"/>
      <c r="M90" s="489"/>
      <c r="N90" s="490"/>
      <c r="O90" s="491"/>
      <c r="P90" s="491"/>
      <c r="Q90" s="492"/>
      <c r="R90" s="493"/>
      <c r="S90" s="494"/>
      <c r="T90" s="492"/>
      <c r="U90" s="491"/>
      <c r="V90" s="470"/>
      <c r="W90" s="470"/>
      <c r="X90" s="495"/>
      <c r="Y90" s="490"/>
      <c r="Z90" s="491"/>
      <c r="AA90" s="496"/>
      <c r="AB90" s="497"/>
    </row>
    <row r="91" spans="1:28" x14ac:dyDescent="0.35">
      <c r="A91" s="784"/>
      <c r="B91" s="787"/>
      <c r="C91" s="779"/>
      <c r="D91" s="782"/>
      <c r="E91" s="790"/>
      <c r="F91" s="798"/>
      <c r="G91" s="787"/>
      <c r="H91" s="140" t="s">
        <v>253</v>
      </c>
      <c r="I91" s="138" t="str">
        <f>+IF('5 Valoración Control'!I91="","",'5 Valoración Control'!I91)</f>
        <v/>
      </c>
      <c r="J91" s="779"/>
      <c r="K91" s="782"/>
      <c r="L91" s="793"/>
      <c r="M91" s="489"/>
      <c r="N91" s="490"/>
      <c r="O91" s="491"/>
      <c r="P91" s="491"/>
      <c r="Q91" s="492"/>
      <c r="R91" s="493"/>
      <c r="S91" s="494"/>
      <c r="T91" s="492"/>
      <c r="U91" s="491"/>
      <c r="V91" s="470"/>
      <c r="W91" s="470"/>
      <c r="X91" s="495"/>
      <c r="Y91" s="490"/>
      <c r="Z91" s="491"/>
      <c r="AA91" s="496"/>
      <c r="AB91" s="497"/>
    </row>
    <row r="92" spans="1:28" x14ac:dyDescent="0.35">
      <c r="A92" s="784"/>
      <c r="B92" s="787"/>
      <c r="C92" s="779"/>
      <c r="D92" s="782"/>
      <c r="E92" s="790"/>
      <c r="F92" s="798"/>
      <c r="G92" s="787"/>
      <c r="H92" s="140" t="s">
        <v>257</v>
      </c>
      <c r="I92" s="138" t="str">
        <f>+IF('5 Valoración Control'!I92="","",'5 Valoración Control'!I92)</f>
        <v/>
      </c>
      <c r="J92" s="779"/>
      <c r="K92" s="782"/>
      <c r="L92" s="793"/>
      <c r="M92" s="489"/>
      <c r="N92" s="490"/>
      <c r="O92" s="491"/>
      <c r="P92" s="491"/>
      <c r="Q92" s="492"/>
      <c r="R92" s="493"/>
      <c r="S92" s="494"/>
      <c r="T92" s="492"/>
      <c r="U92" s="491"/>
      <c r="V92" s="470"/>
      <c r="W92" s="470"/>
      <c r="X92" s="495"/>
      <c r="Y92" s="490"/>
      <c r="Z92" s="491"/>
      <c r="AA92" s="496"/>
      <c r="AB92" s="497"/>
    </row>
    <row r="93" spans="1:28" x14ac:dyDescent="0.35">
      <c r="A93" s="784"/>
      <c r="B93" s="787"/>
      <c r="C93" s="779"/>
      <c r="D93" s="782"/>
      <c r="E93" s="790"/>
      <c r="F93" s="798" t="s">
        <v>259</v>
      </c>
      <c r="G93" s="787" t="str">
        <f>+IF('5 Valoración Control'!G93="","",'5 Valoración Control'!G93)</f>
        <v/>
      </c>
      <c r="H93" s="140" t="s">
        <v>244</v>
      </c>
      <c r="I93" s="138" t="str">
        <f>+IF('5 Valoración Control'!I93="","",'5 Valoración Control'!I93)</f>
        <v/>
      </c>
      <c r="J93" s="779"/>
      <c r="K93" s="782"/>
      <c r="L93" s="793"/>
      <c r="M93" s="489"/>
      <c r="N93" s="490"/>
      <c r="O93" s="491"/>
      <c r="P93" s="491"/>
      <c r="Q93" s="492"/>
      <c r="R93" s="493"/>
      <c r="S93" s="494"/>
      <c r="T93" s="492"/>
      <c r="U93" s="491"/>
      <c r="V93" s="470"/>
      <c r="W93" s="470"/>
      <c r="X93" s="495"/>
      <c r="Y93" s="490"/>
      <c r="Z93" s="491"/>
      <c r="AA93" s="496"/>
      <c r="AB93" s="497"/>
    </row>
    <row r="94" spans="1:28" x14ac:dyDescent="0.35">
      <c r="A94" s="784"/>
      <c r="B94" s="787"/>
      <c r="C94" s="779"/>
      <c r="D94" s="782"/>
      <c r="E94" s="790"/>
      <c r="F94" s="798"/>
      <c r="G94" s="787"/>
      <c r="H94" s="140" t="s">
        <v>253</v>
      </c>
      <c r="I94" s="138" t="str">
        <f>+IF('5 Valoración Control'!I94="","",'5 Valoración Control'!I94)</f>
        <v/>
      </c>
      <c r="J94" s="779"/>
      <c r="K94" s="782"/>
      <c r="L94" s="793"/>
      <c r="M94" s="489"/>
      <c r="N94" s="490"/>
      <c r="O94" s="491"/>
      <c r="P94" s="491"/>
      <c r="Q94" s="492"/>
      <c r="R94" s="493"/>
      <c r="S94" s="494"/>
      <c r="T94" s="492"/>
      <c r="U94" s="491"/>
      <c r="V94" s="470"/>
      <c r="W94" s="470"/>
      <c r="X94" s="495"/>
      <c r="Y94" s="490"/>
      <c r="Z94" s="491"/>
      <c r="AA94" s="496"/>
      <c r="AB94" s="497"/>
    </row>
    <row r="95" spans="1:28" x14ac:dyDescent="0.35">
      <c r="A95" s="784"/>
      <c r="B95" s="787"/>
      <c r="C95" s="779"/>
      <c r="D95" s="782"/>
      <c r="E95" s="790"/>
      <c r="F95" s="798"/>
      <c r="G95" s="787"/>
      <c r="H95" s="140" t="s">
        <v>257</v>
      </c>
      <c r="I95" s="138" t="str">
        <f>+IF('5 Valoración Control'!I95="","",'5 Valoración Control'!I95)</f>
        <v/>
      </c>
      <c r="J95" s="779"/>
      <c r="K95" s="782"/>
      <c r="L95" s="793"/>
      <c r="M95" s="489"/>
      <c r="N95" s="490"/>
      <c r="O95" s="491"/>
      <c r="P95" s="491"/>
      <c r="Q95" s="492"/>
      <c r="R95" s="493"/>
      <c r="S95" s="494"/>
      <c r="T95" s="492"/>
      <c r="U95" s="491"/>
      <c r="V95" s="470"/>
      <c r="W95" s="470"/>
      <c r="X95" s="495"/>
      <c r="Y95" s="490"/>
      <c r="Z95" s="491"/>
      <c r="AA95" s="496"/>
      <c r="AB95" s="497"/>
    </row>
    <row r="96" spans="1:28" x14ac:dyDescent="0.35">
      <c r="A96" s="784"/>
      <c r="B96" s="787"/>
      <c r="C96" s="779"/>
      <c r="D96" s="782"/>
      <c r="E96" s="790"/>
      <c r="F96" s="798" t="s">
        <v>260</v>
      </c>
      <c r="G96" s="787" t="str">
        <f>+IF('5 Valoración Control'!G96="","",'5 Valoración Control'!G96)</f>
        <v/>
      </c>
      <c r="H96" s="140" t="s">
        <v>244</v>
      </c>
      <c r="I96" s="138" t="str">
        <f>+IF('5 Valoración Control'!I96="","",'5 Valoración Control'!I96)</f>
        <v/>
      </c>
      <c r="J96" s="779"/>
      <c r="K96" s="782"/>
      <c r="L96" s="793"/>
      <c r="M96" s="489"/>
      <c r="N96" s="490"/>
      <c r="O96" s="491"/>
      <c r="P96" s="491"/>
      <c r="Q96" s="492"/>
      <c r="R96" s="493"/>
      <c r="S96" s="494"/>
      <c r="T96" s="492"/>
      <c r="U96" s="491"/>
      <c r="V96" s="470"/>
      <c r="W96" s="470"/>
      <c r="X96" s="495"/>
      <c r="Y96" s="490"/>
      <c r="Z96" s="491"/>
      <c r="AA96" s="496"/>
      <c r="AB96" s="497"/>
    </row>
    <row r="97" spans="1:28" x14ac:dyDescent="0.35">
      <c r="A97" s="784"/>
      <c r="B97" s="787"/>
      <c r="C97" s="779"/>
      <c r="D97" s="782"/>
      <c r="E97" s="790"/>
      <c r="F97" s="798"/>
      <c r="G97" s="787"/>
      <c r="H97" s="140" t="s">
        <v>253</v>
      </c>
      <c r="I97" s="138" t="str">
        <f>+IF('5 Valoración Control'!I97="","",'5 Valoración Control'!I97)</f>
        <v/>
      </c>
      <c r="J97" s="779"/>
      <c r="K97" s="782"/>
      <c r="L97" s="793"/>
      <c r="M97" s="489"/>
      <c r="N97" s="490"/>
      <c r="O97" s="491"/>
      <c r="P97" s="491"/>
      <c r="Q97" s="492"/>
      <c r="R97" s="493"/>
      <c r="S97" s="494"/>
      <c r="T97" s="492"/>
      <c r="U97" s="491"/>
      <c r="V97" s="470"/>
      <c r="W97" s="470"/>
      <c r="X97" s="495"/>
      <c r="Y97" s="490"/>
      <c r="Z97" s="491"/>
      <c r="AA97" s="496"/>
      <c r="AB97" s="497"/>
    </row>
    <row r="98" spans="1:28" x14ac:dyDescent="0.35">
      <c r="A98" s="784"/>
      <c r="B98" s="787"/>
      <c r="C98" s="779"/>
      <c r="D98" s="782"/>
      <c r="E98" s="790"/>
      <c r="F98" s="798"/>
      <c r="G98" s="787"/>
      <c r="H98" s="140" t="s">
        <v>257</v>
      </c>
      <c r="I98" s="138" t="str">
        <f>+IF('5 Valoración Control'!I98="","",'5 Valoración Control'!I98)</f>
        <v/>
      </c>
      <c r="J98" s="779"/>
      <c r="K98" s="782"/>
      <c r="L98" s="793"/>
      <c r="M98" s="489"/>
      <c r="N98" s="490"/>
      <c r="O98" s="491"/>
      <c r="P98" s="491"/>
      <c r="Q98" s="492"/>
      <c r="R98" s="493"/>
      <c r="S98" s="494"/>
      <c r="T98" s="492"/>
      <c r="U98" s="491"/>
      <c r="V98" s="470"/>
      <c r="W98" s="470"/>
      <c r="X98" s="495"/>
      <c r="Y98" s="490"/>
      <c r="Z98" s="491"/>
      <c r="AA98" s="496"/>
      <c r="AB98" s="497"/>
    </row>
    <row r="99" spans="1:28" x14ac:dyDescent="0.35">
      <c r="A99" s="784"/>
      <c r="B99" s="787"/>
      <c r="C99" s="779"/>
      <c r="D99" s="782"/>
      <c r="E99" s="790"/>
      <c r="F99" s="798" t="s">
        <v>261</v>
      </c>
      <c r="G99" s="787" t="str">
        <f>+IF('5 Valoración Control'!G99="","",'5 Valoración Control'!G99)</f>
        <v/>
      </c>
      <c r="H99" s="140" t="s">
        <v>244</v>
      </c>
      <c r="I99" s="138" t="str">
        <f>+IF('5 Valoración Control'!I99="","",'5 Valoración Control'!I99)</f>
        <v/>
      </c>
      <c r="J99" s="779"/>
      <c r="K99" s="782"/>
      <c r="L99" s="793"/>
      <c r="M99" s="489"/>
      <c r="N99" s="490"/>
      <c r="O99" s="491"/>
      <c r="P99" s="491"/>
      <c r="Q99" s="492"/>
      <c r="R99" s="493"/>
      <c r="S99" s="494"/>
      <c r="T99" s="492"/>
      <c r="U99" s="491"/>
      <c r="V99" s="470"/>
      <c r="W99" s="470"/>
      <c r="X99" s="495"/>
      <c r="Y99" s="490"/>
      <c r="Z99" s="491"/>
      <c r="AA99" s="496"/>
      <c r="AB99" s="497"/>
    </row>
    <row r="100" spans="1:28" x14ac:dyDescent="0.35">
      <c r="A100" s="784"/>
      <c r="B100" s="787"/>
      <c r="C100" s="779"/>
      <c r="D100" s="782"/>
      <c r="E100" s="790"/>
      <c r="F100" s="798"/>
      <c r="G100" s="787"/>
      <c r="H100" s="140" t="s">
        <v>253</v>
      </c>
      <c r="I100" s="138" t="str">
        <f>+IF('5 Valoración Control'!I100="","",'5 Valoración Control'!I100)</f>
        <v/>
      </c>
      <c r="J100" s="779"/>
      <c r="K100" s="782"/>
      <c r="L100" s="793"/>
      <c r="M100" s="489"/>
      <c r="N100" s="490"/>
      <c r="O100" s="491"/>
      <c r="P100" s="491"/>
      <c r="Q100" s="492"/>
      <c r="R100" s="493"/>
      <c r="S100" s="494"/>
      <c r="T100" s="492"/>
      <c r="U100" s="491"/>
      <c r="V100" s="470"/>
      <c r="W100" s="470"/>
      <c r="X100" s="495"/>
      <c r="Y100" s="490"/>
      <c r="Z100" s="491"/>
      <c r="AA100" s="496"/>
      <c r="AB100" s="497"/>
    </row>
    <row r="101" spans="1:28" ht="12" thickBot="1" x14ac:dyDescent="0.4">
      <c r="A101" s="785"/>
      <c r="B101" s="788"/>
      <c r="C101" s="780"/>
      <c r="D101" s="783"/>
      <c r="E101" s="791"/>
      <c r="F101" s="799"/>
      <c r="G101" s="788"/>
      <c r="H101" s="141" t="s">
        <v>257</v>
      </c>
      <c r="I101" s="139" t="str">
        <f>+IF('5 Valoración Control'!I101="","",'5 Valoración Control'!I101)</f>
        <v/>
      </c>
      <c r="J101" s="780"/>
      <c r="K101" s="783"/>
      <c r="L101" s="794"/>
      <c r="M101" s="498"/>
      <c r="N101" s="499"/>
      <c r="O101" s="500"/>
      <c r="P101" s="500"/>
      <c r="Q101" s="501"/>
      <c r="R101" s="502"/>
      <c r="S101" s="503"/>
      <c r="T101" s="501"/>
      <c r="U101" s="500"/>
      <c r="V101" s="504"/>
      <c r="W101" s="504"/>
      <c r="X101" s="505"/>
      <c r="Y101" s="499"/>
      <c r="Z101" s="500"/>
      <c r="AA101" s="506"/>
      <c r="AB101" s="507"/>
    </row>
    <row r="102" spans="1:28" x14ac:dyDescent="0.35">
      <c r="A102" s="777" t="str">
        <f>'1 Contexto e Identificación'!$A$17</f>
        <v>R7</v>
      </c>
      <c r="B102" s="786" t="str">
        <f>+'1 Contexto e Identificación'!$E$17</f>
        <v xml:space="preserve">  </v>
      </c>
      <c r="C102" s="778" t="str">
        <f>+'4 Mapa Calor Inherente'!$C$18</f>
        <v/>
      </c>
      <c r="D102" s="781" t="str">
        <f>+'4 Mapa Calor Inherente'!$D$18</f>
        <v/>
      </c>
      <c r="E102" s="789" t="str">
        <f>+'4 Mapa Calor Inherente'!$E$18</f>
        <v/>
      </c>
      <c r="F102" s="800" t="s">
        <v>243</v>
      </c>
      <c r="G102" s="786" t="str">
        <f>+IF('5 Valoración Control'!G102="","",'5 Valoración Control'!G102)</f>
        <v/>
      </c>
      <c r="H102" s="142" t="s">
        <v>244</v>
      </c>
      <c r="I102" s="130" t="str">
        <f>+IF('5 Valoración Control'!I102="","",'5 Valoración Control'!I102)</f>
        <v/>
      </c>
      <c r="J102" s="778" t="str">
        <f>+'6 Mapa Calor Residual'!$C$18</f>
        <v/>
      </c>
      <c r="K102" s="781" t="str">
        <f>+'6 Mapa Calor Residual'!$D$18</f>
        <v/>
      </c>
      <c r="L102" s="792"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4"/>
      <c r="B103" s="787"/>
      <c r="C103" s="779"/>
      <c r="D103" s="782"/>
      <c r="E103" s="790"/>
      <c r="F103" s="798"/>
      <c r="G103" s="787"/>
      <c r="H103" s="140" t="s">
        <v>253</v>
      </c>
      <c r="I103" s="138" t="str">
        <f>+IF('5 Valoración Control'!I103="","",'5 Valoración Control'!I103)</f>
        <v/>
      </c>
      <c r="J103" s="779"/>
      <c r="K103" s="782"/>
      <c r="L103" s="793"/>
      <c r="M103" s="489"/>
      <c r="N103" s="490"/>
      <c r="O103" s="491"/>
      <c r="P103" s="491"/>
      <c r="Q103" s="492"/>
      <c r="R103" s="493"/>
      <c r="S103" s="494"/>
      <c r="T103" s="492"/>
      <c r="U103" s="491"/>
      <c r="V103" s="470"/>
      <c r="W103" s="470"/>
      <c r="X103" s="495"/>
      <c r="Y103" s="490"/>
      <c r="Z103" s="491"/>
      <c r="AA103" s="496"/>
      <c r="AB103" s="497"/>
    </row>
    <row r="104" spans="1:28" x14ac:dyDescent="0.35">
      <c r="A104" s="784"/>
      <c r="B104" s="787"/>
      <c r="C104" s="779"/>
      <c r="D104" s="782"/>
      <c r="E104" s="790"/>
      <c r="F104" s="798"/>
      <c r="G104" s="787"/>
      <c r="H104" s="140" t="s">
        <v>257</v>
      </c>
      <c r="I104" s="138" t="str">
        <f>+IF('5 Valoración Control'!I104="","",'5 Valoración Control'!I104)</f>
        <v/>
      </c>
      <c r="J104" s="779"/>
      <c r="K104" s="782"/>
      <c r="L104" s="793"/>
      <c r="M104" s="489"/>
      <c r="N104" s="490"/>
      <c r="O104" s="491"/>
      <c r="P104" s="491"/>
      <c r="Q104" s="492"/>
      <c r="R104" s="493"/>
      <c r="S104" s="494"/>
      <c r="T104" s="492"/>
      <c r="U104" s="491"/>
      <c r="V104" s="470"/>
      <c r="W104" s="470"/>
      <c r="X104" s="495"/>
      <c r="Y104" s="490"/>
      <c r="Z104" s="491"/>
      <c r="AA104" s="496"/>
      <c r="AB104" s="497"/>
    </row>
    <row r="105" spans="1:28" x14ac:dyDescent="0.35">
      <c r="A105" s="784"/>
      <c r="B105" s="787"/>
      <c r="C105" s="779"/>
      <c r="D105" s="782"/>
      <c r="E105" s="790"/>
      <c r="F105" s="798" t="s">
        <v>258</v>
      </c>
      <c r="G105" s="787" t="str">
        <f>+IF('5 Valoración Control'!G105="","",'5 Valoración Control'!G105)</f>
        <v/>
      </c>
      <c r="H105" s="140" t="s">
        <v>244</v>
      </c>
      <c r="I105" s="138" t="str">
        <f>+IF('5 Valoración Control'!I105="","",'5 Valoración Control'!I105)</f>
        <v/>
      </c>
      <c r="J105" s="779"/>
      <c r="K105" s="782"/>
      <c r="L105" s="793"/>
      <c r="M105" s="489"/>
      <c r="N105" s="490"/>
      <c r="O105" s="491"/>
      <c r="P105" s="491"/>
      <c r="Q105" s="492"/>
      <c r="R105" s="493"/>
      <c r="S105" s="494"/>
      <c r="T105" s="492"/>
      <c r="U105" s="491"/>
      <c r="V105" s="470"/>
      <c r="W105" s="470"/>
      <c r="X105" s="495"/>
      <c r="Y105" s="490"/>
      <c r="Z105" s="491"/>
      <c r="AA105" s="496"/>
      <c r="AB105" s="497"/>
    </row>
    <row r="106" spans="1:28" x14ac:dyDescent="0.35">
      <c r="A106" s="784"/>
      <c r="B106" s="787"/>
      <c r="C106" s="779"/>
      <c r="D106" s="782"/>
      <c r="E106" s="790"/>
      <c r="F106" s="798"/>
      <c r="G106" s="787"/>
      <c r="H106" s="140" t="s">
        <v>253</v>
      </c>
      <c r="I106" s="138" t="str">
        <f>+IF('5 Valoración Control'!I106="","",'5 Valoración Control'!I106)</f>
        <v/>
      </c>
      <c r="J106" s="779"/>
      <c r="K106" s="782"/>
      <c r="L106" s="793"/>
      <c r="M106" s="489"/>
      <c r="N106" s="490"/>
      <c r="O106" s="491"/>
      <c r="P106" s="491"/>
      <c r="Q106" s="492"/>
      <c r="R106" s="493"/>
      <c r="S106" s="494"/>
      <c r="T106" s="492"/>
      <c r="U106" s="491"/>
      <c r="V106" s="470"/>
      <c r="W106" s="470"/>
      <c r="X106" s="495"/>
      <c r="Y106" s="490"/>
      <c r="Z106" s="491"/>
      <c r="AA106" s="496"/>
      <c r="AB106" s="497"/>
    </row>
    <row r="107" spans="1:28" x14ac:dyDescent="0.35">
      <c r="A107" s="784"/>
      <c r="B107" s="787"/>
      <c r="C107" s="779"/>
      <c r="D107" s="782"/>
      <c r="E107" s="790"/>
      <c r="F107" s="798"/>
      <c r="G107" s="787"/>
      <c r="H107" s="140" t="s">
        <v>257</v>
      </c>
      <c r="I107" s="138" t="str">
        <f>+IF('5 Valoración Control'!I107="","",'5 Valoración Control'!I107)</f>
        <v/>
      </c>
      <c r="J107" s="779"/>
      <c r="K107" s="782"/>
      <c r="L107" s="793"/>
      <c r="M107" s="489"/>
      <c r="N107" s="490"/>
      <c r="O107" s="491"/>
      <c r="P107" s="491"/>
      <c r="Q107" s="492"/>
      <c r="R107" s="493"/>
      <c r="S107" s="494"/>
      <c r="T107" s="492"/>
      <c r="U107" s="491"/>
      <c r="V107" s="470"/>
      <c r="W107" s="470"/>
      <c r="X107" s="495"/>
      <c r="Y107" s="490"/>
      <c r="Z107" s="491"/>
      <c r="AA107" s="496"/>
      <c r="AB107" s="497"/>
    </row>
    <row r="108" spans="1:28" x14ac:dyDescent="0.35">
      <c r="A108" s="784"/>
      <c r="B108" s="787"/>
      <c r="C108" s="779"/>
      <c r="D108" s="782"/>
      <c r="E108" s="790"/>
      <c r="F108" s="798" t="s">
        <v>259</v>
      </c>
      <c r="G108" s="787" t="str">
        <f>+IF('5 Valoración Control'!G108="","",'5 Valoración Control'!G108)</f>
        <v/>
      </c>
      <c r="H108" s="140" t="s">
        <v>244</v>
      </c>
      <c r="I108" s="138" t="str">
        <f>+IF('5 Valoración Control'!I108="","",'5 Valoración Control'!I108)</f>
        <v/>
      </c>
      <c r="J108" s="779"/>
      <c r="K108" s="782"/>
      <c r="L108" s="793"/>
      <c r="M108" s="489"/>
      <c r="N108" s="490"/>
      <c r="O108" s="491"/>
      <c r="P108" s="491"/>
      <c r="Q108" s="492"/>
      <c r="R108" s="493"/>
      <c r="S108" s="494"/>
      <c r="T108" s="492"/>
      <c r="U108" s="491"/>
      <c r="V108" s="470"/>
      <c r="W108" s="470"/>
      <c r="X108" s="495"/>
      <c r="Y108" s="490"/>
      <c r="Z108" s="491"/>
      <c r="AA108" s="496"/>
      <c r="AB108" s="497"/>
    </row>
    <row r="109" spans="1:28" x14ac:dyDescent="0.35">
      <c r="A109" s="784"/>
      <c r="B109" s="787"/>
      <c r="C109" s="779"/>
      <c r="D109" s="782"/>
      <c r="E109" s="790"/>
      <c r="F109" s="798"/>
      <c r="G109" s="787"/>
      <c r="H109" s="140" t="s">
        <v>253</v>
      </c>
      <c r="I109" s="138" t="str">
        <f>+IF('5 Valoración Control'!I109="","",'5 Valoración Control'!I109)</f>
        <v/>
      </c>
      <c r="J109" s="779"/>
      <c r="K109" s="782"/>
      <c r="L109" s="793"/>
      <c r="M109" s="489"/>
      <c r="N109" s="490"/>
      <c r="O109" s="491"/>
      <c r="P109" s="491"/>
      <c r="Q109" s="492"/>
      <c r="R109" s="493"/>
      <c r="S109" s="494"/>
      <c r="T109" s="492"/>
      <c r="U109" s="491"/>
      <c r="V109" s="470"/>
      <c r="W109" s="470"/>
      <c r="X109" s="495"/>
      <c r="Y109" s="490"/>
      <c r="Z109" s="491"/>
      <c r="AA109" s="496"/>
      <c r="AB109" s="497"/>
    </row>
    <row r="110" spans="1:28" x14ac:dyDescent="0.35">
      <c r="A110" s="784"/>
      <c r="B110" s="787"/>
      <c r="C110" s="779"/>
      <c r="D110" s="782"/>
      <c r="E110" s="790"/>
      <c r="F110" s="798"/>
      <c r="G110" s="787"/>
      <c r="H110" s="140" t="s">
        <v>257</v>
      </c>
      <c r="I110" s="138" t="str">
        <f>+IF('5 Valoración Control'!I110="","",'5 Valoración Control'!I110)</f>
        <v/>
      </c>
      <c r="J110" s="779"/>
      <c r="K110" s="782"/>
      <c r="L110" s="793"/>
      <c r="M110" s="489"/>
      <c r="N110" s="490"/>
      <c r="O110" s="491"/>
      <c r="P110" s="491"/>
      <c r="Q110" s="492"/>
      <c r="R110" s="493"/>
      <c r="S110" s="494"/>
      <c r="T110" s="492"/>
      <c r="U110" s="491"/>
      <c r="V110" s="470"/>
      <c r="W110" s="470"/>
      <c r="X110" s="495"/>
      <c r="Y110" s="490"/>
      <c r="Z110" s="491"/>
      <c r="AA110" s="496"/>
      <c r="AB110" s="497"/>
    </row>
    <row r="111" spans="1:28" x14ac:dyDescent="0.35">
      <c r="A111" s="784"/>
      <c r="B111" s="787"/>
      <c r="C111" s="779"/>
      <c r="D111" s="782"/>
      <c r="E111" s="790"/>
      <c r="F111" s="798" t="s">
        <v>260</v>
      </c>
      <c r="G111" s="787" t="str">
        <f>+IF('5 Valoración Control'!G111="","",'5 Valoración Control'!G111)</f>
        <v/>
      </c>
      <c r="H111" s="140" t="s">
        <v>244</v>
      </c>
      <c r="I111" s="138" t="str">
        <f>+IF('5 Valoración Control'!I111="","",'5 Valoración Control'!I111)</f>
        <v/>
      </c>
      <c r="J111" s="779"/>
      <c r="K111" s="782"/>
      <c r="L111" s="793"/>
      <c r="M111" s="489"/>
      <c r="N111" s="490"/>
      <c r="O111" s="491"/>
      <c r="P111" s="491"/>
      <c r="Q111" s="492"/>
      <c r="R111" s="493"/>
      <c r="S111" s="494"/>
      <c r="T111" s="492"/>
      <c r="U111" s="491"/>
      <c r="V111" s="470"/>
      <c r="W111" s="470"/>
      <c r="X111" s="495"/>
      <c r="Y111" s="490"/>
      <c r="Z111" s="491"/>
      <c r="AA111" s="496"/>
      <c r="AB111" s="497"/>
    </row>
    <row r="112" spans="1:28" x14ac:dyDescent="0.35">
      <c r="A112" s="784"/>
      <c r="B112" s="787"/>
      <c r="C112" s="779"/>
      <c r="D112" s="782"/>
      <c r="E112" s="790"/>
      <c r="F112" s="798"/>
      <c r="G112" s="787"/>
      <c r="H112" s="140" t="s">
        <v>253</v>
      </c>
      <c r="I112" s="138" t="str">
        <f>+IF('5 Valoración Control'!I112="","",'5 Valoración Control'!I112)</f>
        <v/>
      </c>
      <c r="J112" s="779"/>
      <c r="K112" s="782"/>
      <c r="L112" s="793"/>
      <c r="M112" s="489"/>
      <c r="N112" s="490"/>
      <c r="O112" s="491"/>
      <c r="P112" s="491"/>
      <c r="Q112" s="492"/>
      <c r="R112" s="493"/>
      <c r="S112" s="494"/>
      <c r="T112" s="492"/>
      <c r="U112" s="491"/>
      <c r="V112" s="470"/>
      <c r="W112" s="470"/>
      <c r="X112" s="495"/>
      <c r="Y112" s="490"/>
      <c r="Z112" s="491"/>
      <c r="AA112" s="496"/>
      <c r="AB112" s="497"/>
    </row>
    <row r="113" spans="1:28" x14ac:dyDescent="0.35">
      <c r="A113" s="784"/>
      <c r="B113" s="787"/>
      <c r="C113" s="779"/>
      <c r="D113" s="782"/>
      <c r="E113" s="790"/>
      <c r="F113" s="798"/>
      <c r="G113" s="787"/>
      <c r="H113" s="140" t="s">
        <v>257</v>
      </c>
      <c r="I113" s="138" t="str">
        <f>+IF('5 Valoración Control'!I113="","",'5 Valoración Control'!I113)</f>
        <v/>
      </c>
      <c r="J113" s="779"/>
      <c r="K113" s="782"/>
      <c r="L113" s="793"/>
      <c r="M113" s="489"/>
      <c r="N113" s="490"/>
      <c r="O113" s="491"/>
      <c r="P113" s="491"/>
      <c r="Q113" s="492"/>
      <c r="R113" s="493"/>
      <c r="S113" s="494"/>
      <c r="T113" s="492"/>
      <c r="U113" s="491"/>
      <c r="V113" s="470"/>
      <c r="W113" s="470"/>
      <c r="X113" s="495"/>
      <c r="Y113" s="490"/>
      <c r="Z113" s="491"/>
      <c r="AA113" s="496"/>
      <c r="AB113" s="497"/>
    </row>
    <row r="114" spans="1:28" x14ac:dyDescent="0.35">
      <c r="A114" s="784"/>
      <c r="B114" s="787"/>
      <c r="C114" s="779"/>
      <c r="D114" s="782"/>
      <c r="E114" s="790"/>
      <c r="F114" s="798" t="s">
        <v>261</v>
      </c>
      <c r="G114" s="787" t="str">
        <f>+IF('5 Valoración Control'!G114="","",'5 Valoración Control'!G114)</f>
        <v/>
      </c>
      <c r="H114" s="140" t="s">
        <v>244</v>
      </c>
      <c r="I114" s="138" t="str">
        <f>+IF('5 Valoración Control'!I114="","",'5 Valoración Control'!I114)</f>
        <v/>
      </c>
      <c r="J114" s="779"/>
      <c r="K114" s="782"/>
      <c r="L114" s="793"/>
      <c r="M114" s="489"/>
      <c r="N114" s="490"/>
      <c r="O114" s="491"/>
      <c r="P114" s="491"/>
      <c r="Q114" s="492"/>
      <c r="R114" s="493"/>
      <c r="S114" s="494"/>
      <c r="T114" s="492"/>
      <c r="U114" s="491"/>
      <c r="V114" s="470"/>
      <c r="W114" s="470"/>
      <c r="X114" s="495"/>
      <c r="Y114" s="490"/>
      <c r="Z114" s="491"/>
      <c r="AA114" s="496"/>
      <c r="AB114" s="497"/>
    </row>
    <row r="115" spans="1:28" x14ac:dyDescent="0.35">
      <c r="A115" s="784"/>
      <c r="B115" s="787"/>
      <c r="C115" s="779"/>
      <c r="D115" s="782"/>
      <c r="E115" s="790"/>
      <c r="F115" s="798"/>
      <c r="G115" s="787"/>
      <c r="H115" s="140" t="s">
        <v>253</v>
      </c>
      <c r="I115" s="138" t="str">
        <f>+IF('5 Valoración Control'!I115="","",'5 Valoración Control'!I115)</f>
        <v/>
      </c>
      <c r="J115" s="779"/>
      <c r="K115" s="782"/>
      <c r="L115" s="793"/>
      <c r="M115" s="489"/>
      <c r="N115" s="490"/>
      <c r="O115" s="491"/>
      <c r="P115" s="491"/>
      <c r="Q115" s="492"/>
      <c r="R115" s="493"/>
      <c r="S115" s="494"/>
      <c r="T115" s="492"/>
      <c r="U115" s="491"/>
      <c r="V115" s="470"/>
      <c r="W115" s="470"/>
      <c r="X115" s="495"/>
      <c r="Y115" s="490"/>
      <c r="Z115" s="491"/>
      <c r="AA115" s="496"/>
      <c r="AB115" s="497"/>
    </row>
    <row r="116" spans="1:28" ht="12" thickBot="1" x14ac:dyDescent="0.4">
      <c r="A116" s="785"/>
      <c r="B116" s="788"/>
      <c r="C116" s="780"/>
      <c r="D116" s="783"/>
      <c r="E116" s="791"/>
      <c r="F116" s="799"/>
      <c r="G116" s="788"/>
      <c r="H116" s="141" t="s">
        <v>257</v>
      </c>
      <c r="I116" s="139" t="str">
        <f>+IF('5 Valoración Control'!I116="","",'5 Valoración Control'!I116)</f>
        <v/>
      </c>
      <c r="J116" s="780"/>
      <c r="K116" s="783"/>
      <c r="L116" s="794"/>
      <c r="M116" s="498"/>
      <c r="N116" s="499"/>
      <c r="O116" s="500"/>
      <c r="P116" s="500"/>
      <c r="Q116" s="501"/>
      <c r="R116" s="502"/>
      <c r="S116" s="503"/>
      <c r="T116" s="501"/>
      <c r="U116" s="500"/>
      <c r="V116" s="504"/>
      <c r="W116" s="504"/>
      <c r="X116" s="505"/>
      <c r="Y116" s="499"/>
      <c r="Z116" s="500"/>
      <c r="AA116" s="506"/>
      <c r="AB116" s="507"/>
    </row>
    <row r="117" spans="1:28" x14ac:dyDescent="0.35">
      <c r="A117" s="777" t="str">
        <f>'1 Contexto e Identificación'!$A$18</f>
        <v>R8</v>
      </c>
      <c r="B117" s="786">
        <f>+'1 Contexto e Identificación'!$E$18</f>
        <v>0</v>
      </c>
      <c r="C117" s="778" t="str">
        <f>+'4 Mapa Calor Inherente'!$C$19</f>
        <v/>
      </c>
      <c r="D117" s="781" t="str">
        <f>+'4 Mapa Calor Inherente'!$D$19</f>
        <v/>
      </c>
      <c r="E117" s="789" t="str">
        <f>+'4 Mapa Calor Inherente'!$E$19</f>
        <v/>
      </c>
      <c r="F117" s="800" t="s">
        <v>243</v>
      </c>
      <c r="G117" s="786" t="str">
        <f>+IF('5 Valoración Control'!G117="","",'5 Valoración Control'!G117)</f>
        <v/>
      </c>
      <c r="H117" s="142" t="s">
        <v>244</v>
      </c>
      <c r="I117" s="130" t="str">
        <f>+IF('5 Valoración Control'!I117="","",'5 Valoración Control'!I117)</f>
        <v/>
      </c>
      <c r="J117" s="778" t="str">
        <f>+'6 Mapa Calor Residual'!$C$19</f>
        <v/>
      </c>
      <c r="K117" s="781" t="str">
        <f>+'6 Mapa Calor Residual'!$D$19</f>
        <v/>
      </c>
      <c r="L117" s="792"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4"/>
      <c r="B118" s="787"/>
      <c r="C118" s="779"/>
      <c r="D118" s="782"/>
      <c r="E118" s="790"/>
      <c r="F118" s="798"/>
      <c r="G118" s="787"/>
      <c r="H118" s="140" t="s">
        <v>253</v>
      </c>
      <c r="I118" s="138" t="str">
        <f>+IF('5 Valoración Control'!I118="","",'5 Valoración Control'!I118)</f>
        <v/>
      </c>
      <c r="J118" s="779"/>
      <c r="K118" s="782"/>
      <c r="L118" s="793"/>
      <c r="M118" s="489"/>
      <c r="N118" s="490"/>
      <c r="O118" s="491"/>
      <c r="P118" s="491"/>
      <c r="Q118" s="492"/>
      <c r="R118" s="493"/>
      <c r="S118" s="494"/>
      <c r="T118" s="492"/>
      <c r="U118" s="491"/>
      <c r="V118" s="470"/>
      <c r="W118" s="470"/>
      <c r="X118" s="495"/>
      <c r="Y118" s="490"/>
      <c r="Z118" s="491"/>
      <c r="AA118" s="496"/>
      <c r="AB118" s="497"/>
    </row>
    <row r="119" spans="1:28" x14ac:dyDescent="0.35">
      <c r="A119" s="784"/>
      <c r="B119" s="787"/>
      <c r="C119" s="779"/>
      <c r="D119" s="782"/>
      <c r="E119" s="790"/>
      <c r="F119" s="798"/>
      <c r="G119" s="787"/>
      <c r="H119" s="140" t="s">
        <v>257</v>
      </c>
      <c r="I119" s="138" t="str">
        <f>+IF('5 Valoración Control'!I119="","",'5 Valoración Control'!I119)</f>
        <v/>
      </c>
      <c r="J119" s="779"/>
      <c r="K119" s="782"/>
      <c r="L119" s="793"/>
      <c r="M119" s="489"/>
      <c r="N119" s="490"/>
      <c r="O119" s="491"/>
      <c r="P119" s="491"/>
      <c r="Q119" s="492"/>
      <c r="R119" s="493"/>
      <c r="S119" s="494"/>
      <c r="T119" s="492"/>
      <c r="U119" s="491"/>
      <c r="V119" s="470"/>
      <c r="W119" s="470"/>
      <c r="X119" s="495"/>
      <c r="Y119" s="490"/>
      <c r="Z119" s="491"/>
      <c r="AA119" s="496"/>
      <c r="AB119" s="497"/>
    </row>
    <row r="120" spans="1:28" x14ac:dyDescent="0.35">
      <c r="A120" s="784"/>
      <c r="B120" s="787"/>
      <c r="C120" s="779"/>
      <c r="D120" s="782"/>
      <c r="E120" s="790"/>
      <c r="F120" s="798" t="s">
        <v>258</v>
      </c>
      <c r="G120" s="787" t="str">
        <f>+IF('5 Valoración Control'!G120="","",'5 Valoración Control'!G120)</f>
        <v/>
      </c>
      <c r="H120" s="140" t="s">
        <v>244</v>
      </c>
      <c r="I120" s="138" t="str">
        <f>+IF('5 Valoración Control'!I120="","",'5 Valoración Control'!I120)</f>
        <v/>
      </c>
      <c r="J120" s="779"/>
      <c r="K120" s="782"/>
      <c r="L120" s="793"/>
      <c r="M120" s="489"/>
      <c r="N120" s="490"/>
      <c r="O120" s="491"/>
      <c r="P120" s="491"/>
      <c r="Q120" s="492"/>
      <c r="R120" s="493"/>
      <c r="S120" s="494"/>
      <c r="T120" s="492"/>
      <c r="U120" s="491"/>
      <c r="V120" s="470"/>
      <c r="W120" s="470"/>
      <c r="X120" s="495"/>
      <c r="Y120" s="490"/>
      <c r="Z120" s="491"/>
      <c r="AA120" s="496"/>
      <c r="AB120" s="497"/>
    </row>
    <row r="121" spans="1:28" x14ac:dyDescent="0.35">
      <c r="A121" s="784"/>
      <c r="B121" s="787"/>
      <c r="C121" s="779"/>
      <c r="D121" s="782"/>
      <c r="E121" s="790"/>
      <c r="F121" s="798"/>
      <c r="G121" s="787"/>
      <c r="H121" s="140" t="s">
        <v>253</v>
      </c>
      <c r="I121" s="138" t="str">
        <f>+IF('5 Valoración Control'!I121="","",'5 Valoración Control'!I121)</f>
        <v/>
      </c>
      <c r="J121" s="779"/>
      <c r="K121" s="782"/>
      <c r="L121" s="793"/>
      <c r="M121" s="489"/>
      <c r="N121" s="490"/>
      <c r="O121" s="491"/>
      <c r="P121" s="491"/>
      <c r="Q121" s="492"/>
      <c r="R121" s="493"/>
      <c r="S121" s="494"/>
      <c r="T121" s="492"/>
      <c r="U121" s="491"/>
      <c r="V121" s="470"/>
      <c r="W121" s="470"/>
      <c r="X121" s="495"/>
      <c r="Y121" s="490"/>
      <c r="Z121" s="491"/>
      <c r="AA121" s="496"/>
      <c r="AB121" s="497"/>
    </row>
    <row r="122" spans="1:28" x14ac:dyDescent="0.35">
      <c r="A122" s="784"/>
      <c r="B122" s="787"/>
      <c r="C122" s="779"/>
      <c r="D122" s="782"/>
      <c r="E122" s="790"/>
      <c r="F122" s="798"/>
      <c r="G122" s="787"/>
      <c r="H122" s="140" t="s">
        <v>257</v>
      </c>
      <c r="I122" s="138" t="str">
        <f>+IF('5 Valoración Control'!I122="","",'5 Valoración Control'!I122)</f>
        <v/>
      </c>
      <c r="J122" s="779"/>
      <c r="K122" s="782"/>
      <c r="L122" s="793"/>
      <c r="M122" s="489"/>
      <c r="N122" s="490"/>
      <c r="O122" s="491"/>
      <c r="P122" s="491"/>
      <c r="Q122" s="492"/>
      <c r="R122" s="493"/>
      <c r="S122" s="494"/>
      <c r="T122" s="492"/>
      <c r="U122" s="491"/>
      <c r="V122" s="470"/>
      <c r="W122" s="470"/>
      <c r="X122" s="495"/>
      <c r="Y122" s="490"/>
      <c r="Z122" s="491"/>
      <c r="AA122" s="496"/>
      <c r="AB122" s="497"/>
    </row>
    <row r="123" spans="1:28" x14ac:dyDescent="0.35">
      <c r="A123" s="784"/>
      <c r="B123" s="787"/>
      <c r="C123" s="779"/>
      <c r="D123" s="782"/>
      <c r="E123" s="790"/>
      <c r="F123" s="798" t="s">
        <v>259</v>
      </c>
      <c r="G123" s="787" t="str">
        <f>+IF('5 Valoración Control'!G123="","",'5 Valoración Control'!G123)</f>
        <v/>
      </c>
      <c r="H123" s="140" t="s">
        <v>244</v>
      </c>
      <c r="I123" s="138" t="str">
        <f>+IF('5 Valoración Control'!I123="","",'5 Valoración Control'!I123)</f>
        <v/>
      </c>
      <c r="J123" s="779"/>
      <c r="K123" s="782"/>
      <c r="L123" s="793"/>
      <c r="M123" s="489"/>
      <c r="N123" s="490"/>
      <c r="O123" s="491"/>
      <c r="P123" s="491"/>
      <c r="Q123" s="492"/>
      <c r="R123" s="493"/>
      <c r="S123" s="494"/>
      <c r="T123" s="492"/>
      <c r="U123" s="491"/>
      <c r="V123" s="470"/>
      <c r="W123" s="470"/>
      <c r="X123" s="495"/>
      <c r="Y123" s="490"/>
      <c r="Z123" s="491"/>
      <c r="AA123" s="496"/>
      <c r="AB123" s="497"/>
    </row>
    <row r="124" spans="1:28" x14ac:dyDescent="0.35">
      <c r="A124" s="784"/>
      <c r="B124" s="787"/>
      <c r="C124" s="779"/>
      <c r="D124" s="782"/>
      <c r="E124" s="790"/>
      <c r="F124" s="798"/>
      <c r="G124" s="787"/>
      <c r="H124" s="140" t="s">
        <v>253</v>
      </c>
      <c r="I124" s="138" t="str">
        <f>+IF('5 Valoración Control'!I124="","",'5 Valoración Control'!I124)</f>
        <v/>
      </c>
      <c r="J124" s="779"/>
      <c r="K124" s="782"/>
      <c r="L124" s="793"/>
      <c r="M124" s="489"/>
      <c r="N124" s="490"/>
      <c r="O124" s="491"/>
      <c r="P124" s="491"/>
      <c r="Q124" s="492"/>
      <c r="R124" s="493"/>
      <c r="S124" s="494"/>
      <c r="T124" s="492"/>
      <c r="U124" s="491"/>
      <c r="V124" s="470"/>
      <c r="W124" s="470"/>
      <c r="X124" s="495"/>
      <c r="Y124" s="490"/>
      <c r="Z124" s="491"/>
      <c r="AA124" s="496"/>
      <c r="AB124" s="497"/>
    </row>
    <row r="125" spans="1:28" x14ac:dyDescent="0.35">
      <c r="A125" s="784"/>
      <c r="B125" s="787"/>
      <c r="C125" s="779"/>
      <c r="D125" s="782"/>
      <c r="E125" s="790"/>
      <c r="F125" s="798"/>
      <c r="G125" s="787"/>
      <c r="H125" s="140" t="s">
        <v>257</v>
      </c>
      <c r="I125" s="138" t="str">
        <f>+IF('5 Valoración Control'!I125="","",'5 Valoración Control'!I125)</f>
        <v/>
      </c>
      <c r="J125" s="779"/>
      <c r="K125" s="782"/>
      <c r="L125" s="793"/>
      <c r="M125" s="489"/>
      <c r="N125" s="490"/>
      <c r="O125" s="491"/>
      <c r="P125" s="491"/>
      <c r="Q125" s="492"/>
      <c r="R125" s="493"/>
      <c r="S125" s="494"/>
      <c r="T125" s="492"/>
      <c r="U125" s="491"/>
      <c r="V125" s="470"/>
      <c r="W125" s="470"/>
      <c r="X125" s="495"/>
      <c r="Y125" s="490"/>
      <c r="Z125" s="491"/>
      <c r="AA125" s="496"/>
      <c r="AB125" s="497"/>
    </row>
    <row r="126" spans="1:28" x14ac:dyDescent="0.35">
      <c r="A126" s="784"/>
      <c r="B126" s="787"/>
      <c r="C126" s="779"/>
      <c r="D126" s="782"/>
      <c r="E126" s="790"/>
      <c r="F126" s="798" t="s">
        <v>260</v>
      </c>
      <c r="G126" s="787" t="str">
        <f>+IF('5 Valoración Control'!G126="","",'5 Valoración Control'!G126)</f>
        <v/>
      </c>
      <c r="H126" s="140" t="s">
        <v>244</v>
      </c>
      <c r="I126" s="138" t="str">
        <f>+IF('5 Valoración Control'!I126="","",'5 Valoración Control'!I126)</f>
        <v/>
      </c>
      <c r="J126" s="779"/>
      <c r="K126" s="782"/>
      <c r="L126" s="793"/>
      <c r="M126" s="489"/>
      <c r="N126" s="490"/>
      <c r="O126" s="491"/>
      <c r="P126" s="491"/>
      <c r="Q126" s="492"/>
      <c r="R126" s="493"/>
      <c r="S126" s="494"/>
      <c r="T126" s="492"/>
      <c r="U126" s="491"/>
      <c r="V126" s="470"/>
      <c r="W126" s="470"/>
      <c r="X126" s="495"/>
      <c r="Y126" s="490"/>
      <c r="Z126" s="491"/>
      <c r="AA126" s="496"/>
      <c r="AB126" s="497"/>
    </row>
    <row r="127" spans="1:28" x14ac:dyDescent="0.35">
      <c r="A127" s="784"/>
      <c r="B127" s="787"/>
      <c r="C127" s="779"/>
      <c r="D127" s="782"/>
      <c r="E127" s="790"/>
      <c r="F127" s="798"/>
      <c r="G127" s="787"/>
      <c r="H127" s="140" t="s">
        <v>253</v>
      </c>
      <c r="I127" s="138" t="str">
        <f>+IF('5 Valoración Control'!I127="","",'5 Valoración Control'!I127)</f>
        <v/>
      </c>
      <c r="J127" s="779"/>
      <c r="K127" s="782"/>
      <c r="L127" s="793"/>
      <c r="M127" s="489"/>
      <c r="N127" s="490"/>
      <c r="O127" s="491"/>
      <c r="P127" s="491"/>
      <c r="Q127" s="492"/>
      <c r="R127" s="493"/>
      <c r="S127" s="494"/>
      <c r="T127" s="492"/>
      <c r="U127" s="491"/>
      <c r="V127" s="470"/>
      <c r="W127" s="470"/>
      <c r="X127" s="495"/>
      <c r="Y127" s="490"/>
      <c r="Z127" s="491"/>
      <c r="AA127" s="496"/>
      <c r="AB127" s="497"/>
    </row>
    <row r="128" spans="1:28" x14ac:dyDescent="0.35">
      <c r="A128" s="784"/>
      <c r="B128" s="787"/>
      <c r="C128" s="779"/>
      <c r="D128" s="782"/>
      <c r="E128" s="790"/>
      <c r="F128" s="798"/>
      <c r="G128" s="787"/>
      <c r="H128" s="140" t="s">
        <v>257</v>
      </c>
      <c r="I128" s="138" t="str">
        <f>+IF('5 Valoración Control'!I128="","",'5 Valoración Control'!I128)</f>
        <v/>
      </c>
      <c r="J128" s="779"/>
      <c r="K128" s="782"/>
      <c r="L128" s="793"/>
      <c r="M128" s="489"/>
      <c r="N128" s="490"/>
      <c r="O128" s="491"/>
      <c r="P128" s="491"/>
      <c r="Q128" s="492"/>
      <c r="R128" s="493"/>
      <c r="S128" s="494"/>
      <c r="T128" s="492"/>
      <c r="U128" s="491"/>
      <c r="V128" s="470"/>
      <c r="W128" s="470"/>
      <c r="X128" s="495"/>
      <c r="Y128" s="490"/>
      <c r="Z128" s="491"/>
      <c r="AA128" s="496"/>
      <c r="AB128" s="497"/>
    </row>
    <row r="129" spans="1:28" x14ac:dyDescent="0.35">
      <c r="A129" s="784"/>
      <c r="B129" s="787"/>
      <c r="C129" s="779"/>
      <c r="D129" s="782"/>
      <c r="E129" s="790"/>
      <c r="F129" s="798" t="s">
        <v>261</v>
      </c>
      <c r="G129" s="787" t="str">
        <f>+IF('5 Valoración Control'!G129="","",'5 Valoración Control'!G129)</f>
        <v/>
      </c>
      <c r="H129" s="140" t="s">
        <v>244</v>
      </c>
      <c r="I129" s="138" t="str">
        <f>+IF('5 Valoración Control'!I129="","",'5 Valoración Control'!I129)</f>
        <v/>
      </c>
      <c r="J129" s="779"/>
      <c r="K129" s="782"/>
      <c r="L129" s="793"/>
      <c r="M129" s="489"/>
      <c r="N129" s="490"/>
      <c r="O129" s="491"/>
      <c r="P129" s="491"/>
      <c r="Q129" s="492"/>
      <c r="R129" s="493"/>
      <c r="S129" s="494"/>
      <c r="T129" s="492"/>
      <c r="U129" s="491"/>
      <c r="V129" s="470"/>
      <c r="W129" s="470"/>
      <c r="X129" s="495"/>
      <c r="Y129" s="490"/>
      <c r="Z129" s="491"/>
      <c r="AA129" s="496"/>
      <c r="AB129" s="497"/>
    </row>
    <row r="130" spans="1:28" x14ac:dyDescent="0.35">
      <c r="A130" s="784"/>
      <c r="B130" s="787"/>
      <c r="C130" s="779"/>
      <c r="D130" s="782"/>
      <c r="E130" s="790"/>
      <c r="F130" s="798"/>
      <c r="G130" s="787"/>
      <c r="H130" s="140" t="s">
        <v>253</v>
      </c>
      <c r="I130" s="138" t="str">
        <f>+IF('5 Valoración Control'!I130="","",'5 Valoración Control'!I130)</f>
        <v/>
      </c>
      <c r="J130" s="779"/>
      <c r="K130" s="782"/>
      <c r="L130" s="793"/>
      <c r="M130" s="489"/>
      <c r="N130" s="490"/>
      <c r="O130" s="491"/>
      <c r="P130" s="491"/>
      <c r="Q130" s="492"/>
      <c r="R130" s="493"/>
      <c r="S130" s="494"/>
      <c r="T130" s="492"/>
      <c r="U130" s="491"/>
      <c r="V130" s="470"/>
      <c r="W130" s="470"/>
      <c r="X130" s="495"/>
      <c r="Y130" s="490"/>
      <c r="Z130" s="491"/>
      <c r="AA130" s="496"/>
      <c r="AB130" s="497"/>
    </row>
    <row r="131" spans="1:28" ht="12" thickBot="1" x14ac:dyDescent="0.4">
      <c r="A131" s="785"/>
      <c r="B131" s="788"/>
      <c r="C131" s="780"/>
      <c r="D131" s="783"/>
      <c r="E131" s="791"/>
      <c r="F131" s="799"/>
      <c r="G131" s="788"/>
      <c r="H131" s="141" t="s">
        <v>257</v>
      </c>
      <c r="I131" s="139" t="str">
        <f>+IF('5 Valoración Control'!I131="","",'5 Valoración Control'!I131)</f>
        <v/>
      </c>
      <c r="J131" s="780"/>
      <c r="K131" s="783"/>
      <c r="L131" s="794"/>
      <c r="M131" s="498"/>
      <c r="N131" s="499"/>
      <c r="O131" s="500"/>
      <c r="P131" s="500"/>
      <c r="Q131" s="501"/>
      <c r="R131" s="502"/>
      <c r="S131" s="503"/>
      <c r="T131" s="501"/>
      <c r="U131" s="500"/>
      <c r="V131" s="504"/>
      <c r="W131" s="504"/>
      <c r="X131" s="505"/>
      <c r="Y131" s="499"/>
      <c r="Z131" s="500"/>
      <c r="AA131" s="506"/>
      <c r="AB131" s="507"/>
    </row>
    <row r="132" spans="1:28" x14ac:dyDescent="0.35">
      <c r="A132" s="777" t="str">
        <f>'1 Contexto e Identificación'!$A$19</f>
        <v>R9</v>
      </c>
      <c r="B132" s="786">
        <f>+'1 Contexto e Identificación'!$E$19</f>
        <v>0</v>
      </c>
      <c r="C132" s="778" t="str">
        <f>+'4 Mapa Calor Inherente'!$C$20</f>
        <v/>
      </c>
      <c r="D132" s="781" t="str">
        <f>+'4 Mapa Calor Inherente'!$D$20</f>
        <v/>
      </c>
      <c r="E132" s="789" t="str">
        <f>+'4 Mapa Calor Inherente'!$E$20</f>
        <v/>
      </c>
      <c r="F132" s="800" t="s">
        <v>243</v>
      </c>
      <c r="G132" s="786" t="str">
        <f>+IF('5 Valoración Control'!G132="","",'5 Valoración Control'!G132)</f>
        <v/>
      </c>
      <c r="H132" s="142" t="s">
        <v>244</v>
      </c>
      <c r="I132" s="130" t="str">
        <f>+IF('5 Valoración Control'!I132="","",'5 Valoración Control'!I132)</f>
        <v/>
      </c>
      <c r="J132" s="778" t="str">
        <f>+'6 Mapa Calor Residual'!$C$20</f>
        <v/>
      </c>
      <c r="K132" s="781" t="str">
        <f>+'6 Mapa Calor Residual'!$D$20</f>
        <v/>
      </c>
      <c r="L132" s="792"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4"/>
      <c r="B133" s="787"/>
      <c r="C133" s="779"/>
      <c r="D133" s="782"/>
      <c r="E133" s="790"/>
      <c r="F133" s="798"/>
      <c r="G133" s="787"/>
      <c r="H133" s="140" t="s">
        <v>253</v>
      </c>
      <c r="I133" s="138" t="str">
        <f>+IF('5 Valoración Control'!I133="","",'5 Valoración Control'!I133)</f>
        <v/>
      </c>
      <c r="J133" s="779"/>
      <c r="K133" s="782"/>
      <c r="L133" s="793"/>
      <c r="M133" s="489"/>
      <c r="N133" s="490"/>
      <c r="O133" s="491"/>
      <c r="P133" s="491"/>
      <c r="Q133" s="492"/>
      <c r="R133" s="493"/>
      <c r="S133" s="494"/>
      <c r="T133" s="492"/>
      <c r="U133" s="491"/>
      <c r="V133" s="470"/>
      <c r="W133" s="470"/>
      <c r="X133" s="495"/>
      <c r="Y133" s="490"/>
      <c r="Z133" s="491"/>
      <c r="AA133" s="496"/>
      <c r="AB133" s="497"/>
    </row>
    <row r="134" spans="1:28" x14ac:dyDescent="0.35">
      <c r="A134" s="784"/>
      <c r="B134" s="787"/>
      <c r="C134" s="779"/>
      <c r="D134" s="782"/>
      <c r="E134" s="790"/>
      <c r="F134" s="798"/>
      <c r="G134" s="787"/>
      <c r="H134" s="140" t="s">
        <v>257</v>
      </c>
      <c r="I134" s="138" t="str">
        <f>+IF('5 Valoración Control'!I134="","",'5 Valoración Control'!I134)</f>
        <v/>
      </c>
      <c r="J134" s="779"/>
      <c r="K134" s="782"/>
      <c r="L134" s="793"/>
      <c r="M134" s="489"/>
      <c r="N134" s="490"/>
      <c r="O134" s="491"/>
      <c r="P134" s="491"/>
      <c r="Q134" s="492"/>
      <c r="R134" s="493"/>
      <c r="S134" s="494"/>
      <c r="T134" s="492"/>
      <c r="U134" s="491"/>
      <c r="V134" s="470"/>
      <c r="W134" s="470"/>
      <c r="X134" s="495"/>
      <c r="Y134" s="490"/>
      <c r="Z134" s="491"/>
      <c r="AA134" s="496"/>
      <c r="AB134" s="497"/>
    </row>
    <row r="135" spans="1:28" x14ac:dyDescent="0.35">
      <c r="A135" s="784"/>
      <c r="B135" s="787"/>
      <c r="C135" s="779"/>
      <c r="D135" s="782"/>
      <c r="E135" s="790"/>
      <c r="F135" s="798" t="s">
        <v>258</v>
      </c>
      <c r="G135" s="787" t="str">
        <f>+IF('5 Valoración Control'!G135="","",'5 Valoración Control'!G135)</f>
        <v/>
      </c>
      <c r="H135" s="140" t="s">
        <v>244</v>
      </c>
      <c r="I135" s="138" t="str">
        <f>+IF('5 Valoración Control'!I135="","",'5 Valoración Control'!I135)</f>
        <v/>
      </c>
      <c r="J135" s="779"/>
      <c r="K135" s="782"/>
      <c r="L135" s="793"/>
      <c r="M135" s="489"/>
      <c r="N135" s="490"/>
      <c r="O135" s="491"/>
      <c r="P135" s="491"/>
      <c r="Q135" s="492"/>
      <c r="R135" s="493"/>
      <c r="S135" s="494"/>
      <c r="T135" s="492"/>
      <c r="U135" s="491"/>
      <c r="V135" s="470"/>
      <c r="W135" s="470"/>
      <c r="X135" s="495"/>
      <c r="Y135" s="490"/>
      <c r="Z135" s="491"/>
      <c r="AA135" s="496"/>
      <c r="AB135" s="497"/>
    </row>
    <row r="136" spans="1:28" x14ac:dyDescent="0.35">
      <c r="A136" s="784"/>
      <c r="B136" s="787"/>
      <c r="C136" s="779"/>
      <c r="D136" s="782"/>
      <c r="E136" s="790"/>
      <c r="F136" s="798"/>
      <c r="G136" s="787"/>
      <c r="H136" s="140" t="s">
        <v>253</v>
      </c>
      <c r="I136" s="138" t="str">
        <f>+IF('5 Valoración Control'!I136="","",'5 Valoración Control'!I136)</f>
        <v/>
      </c>
      <c r="J136" s="779"/>
      <c r="K136" s="782"/>
      <c r="L136" s="793"/>
      <c r="M136" s="489"/>
      <c r="N136" s="490"/>
      <c r="O136" s="491"/>
      <c r="P136" s="491"/>
      <c r="Q136" s="492"/>
      <c r="R136" s="493"/>
      <c r="S136" s="494"/>
      <c r="T136" s="492"/>
      <c r="U136" s="491"/>
      <c r="V136" s="470"/>
      <c r="W136" s="470"/>
      <c r="X136" s="495"/>
      <c r="Y136" s="490"/>
      <c r="Z136" s="491"/>
      <c r="AA136" s="496"/>
      <c r="AB136" s="497"/>
    </row>
    <row r="137" spans="1:28" x14ac:dyDescent="0.35">
      <c r="A137" s="784"/>
      <c r="B137" s="787"/>
      <c r="C137" s="779"/>
      <c r="D137" s="782"/>
      <c r="E137" s="790"/>
      <c r="F137" s="798"/>
      <c r="G137" s="787"/>
      <c r="H137" s="140" t="s">
        <v>257</v>
      </c>
      <c r="I137" s="138" t="str">
        <f>+IF('5 Valoración Control'!I137="","",'5 Valoración Control'!I137)</f>
        <v/>
      </c>
      <c r="J137" s="779"/>
      <c r="K137" s="782"/>
      <c r="L137" s="793"/>
      <c r="M137" s="489"/>
      <c r="N137" s="490"/>
      <c r="O137" s="491"/>
      <c r="P137" s="491"/>
      <c r="Q137" s="492"/>
      <c r="R137" s="493"/>
      <c r="S137" s="494"/>
      <c r="T137" s="492"/>
      <c r="U137" s="491"/>
      <c r="V137" s="470"/>
      <c r="W137" s="470"/>
      <c r="X137" s="495"/>
      <c r="Y137" s="490"/>
      <c r="Z137" s="491"/>
      <c r="AA137" s="496"/>
      <c r="AB137" s="497"/>
    </row>
    <row r="138" spans="1:28" x14ac:dyDescent="0.35">
      <c r="A138" s="784"/>
      <c r="B138" s="787"/>
      <c r="C138" s="779"/>
      <c r="D138" s="782"/>
      <c r="E138" s="790"/>
      <c r="F138" s="798" t="s">
        <v>259</v>
      </c>
      <c r="G138" s="787" t="str">
        <f>+IF('5 Valoración Control'!G138="","",'5 Valoración Control'!G138)</f>
        <v/>
      </c>
      <c r="H138" s="140" t="s">
        <v>244</v>
      </c>
      <c r="I138" s="138" t="str">
        <f>+IF('5 Valoración Control'!I138="","",'5 Valoración Control'!I138)</f>
        <v/>
      </c>
      <c r="J138" s="779"/>
      <c r="K138" s="782"/>
      <c r="L138" s="793"/>
      <c r="M138" s="489"/>
      <c r="N138" s="490"/>
      <c r="O138" s="491"/>
      <c r="P138" s="491"/>
      <c r="Q138" s="492"/>
      <c r="R138" s="493"/>
      <c r="S138" s="494"/>
      <c r="T138" s="492"/>
      <c r="U138" s="491"/>
      <c r="V138" s="470"/>
      <c r="W138" s="470"/>
      <c r="X138" s="495"/>
      <c r="Y138" s="490"/>
      <c r="Z138" s="491"/>
      <c r="AA138" s="496"/>
      <c r="AB138" s="497"/>
    </row>
    <row r="139" spans="1:28" x14ac:dyDescent="0.35">
      <c r="A139" s="784"/>
      <c r="B139" s="787"/>
      <c r="C139" s="779"/>
      <c r="D139" s="782"/>
      <c r="E139" s="790"/>
      <c r="F139" s="798"/>
      <c r="G139" s="787"/>
      <c r="H139" s="140" t="s">
        <v>253</v>
      </c>
      <c r="I139" s="138" t="str">
        <f>+IF('5 Valoración Control'!I139="","",'5 Valoración Control'!I139)</f>
        <v/>
      </c>
      <c r="J139" s="779"/>
      <c r="K139" s="782"/>
      <c r="L139" s="793"/>
      <c r="M139" s="489"/>
      <c r="N139" s="490"/>
      <c r="O139" s="491"/>
      <c r="P139" s="491"/>
      <c r="Q139" s="492"/>
      <c r="R139" s="493"/>
      <c r="S139" s="494"/>
      <c r="T139" s="492"/>
      <c r="U139" s="491"/>
      <c r="V139" s="470"/>
      <c r="W139" s="470"/>
      <c r="X139" s="495"/>
      <c r="Y139" s="490"/>
      <c r="Z139" s="491"/>
      <c r="AA139" s="496"/>
      <c r="AB139" s="497"/>
    </row>
    <row r="140" spans="1:28" x14ac:dyDescent="0.35">
      <c r="A140" s="784"/>
      <c r="B140" s="787"/>
      <c r="C140" s="779"/>
      <c r="D140" s="782"/>
      <c r="E140" s="790"/>
      <c r="F140" s="798"/>
      <c r="G140" s="787"/>
      <c r="H140" s="140" t="s">
        <v>257</v>
      </c>
      <c r="I140" s="138" t="str">
        <f>+IF('5 Valoración Control'!I140="","",'5 Valoración Control'!I140)</f>
        <v/>
      </c>
      <c r="J140" s="779"/>
      <c r="K140" s="782"/>
      <c r="L140" s="793"/>
      <c r="M140" s="489"/>
      <c r="N140" s="490"/>
      <c r="O140" s="491"/>
      <c r="P140" s="491"/>
      <c r="Q140" s="492"/>
      <c r="R140" s="493"/>
      <c r="S140" s="494"/>
      <c r="T140" s="492"/>
      <c r="U140" s="491"/>
      <c r="V140" s="470"/>
      <c r="W140" s="470"/>
      <c r="X140" s="495"/>
      <c r="Y140" s="490"/>
      <c r="Z140" s="491"/>
      <c r="AA140" s="496"/>
      <c r="AB140" s="497"/>
    </row>
    <row r="141" spans="1:28" x14ac:dyDescent="0.35">
      <c r="A141" s="784"/>
      <c r="B141" s="787"/>
      <c r="C141" s="779"/>
      <c r="D141" s="782"/>
      <c r="E141" s="790"/>
      <c r="F141" s="798" t="s">
        <v>260</v>
      </c>
      <c r="G141" s="787" t="str">
        <f>+IF('5 Valoración Control'!G141="","",'5 Valoración Control'!G141)</f>
        <v/>
      </c>
      <c r="H141" s="140" t="s">
        <v>244</v>
      </c>
      <c r="I141" s="138" t="str">
        <f>+IF('5 Valoración Control'!I141="","",'5 Valoración Control'!I141)</f>
        <v/>
      </c>
      <c r="J141" s="779"/>
      <c r="K141" s="782"/>
      <c r="L141" s="793"/>
      <c r="M141" s="489"/>
      <c r="N141" s="490"/>
      <c r="O141" s="491"/>
      <c r="P141" s="491"/>
      <c r="Q141" s="492"/>
      <c r="R141" s="493"/>
      <c r="S141" s="494"/>
      <c r="T141" s="492"/>
      <c r="U141" s="491"/>
      <c r="V141" s="470"/>
      <c r="W141" s="470"/>
      <c r="X141" s="495"/>
      <c r="Y141" s="490"/>
      <c r="Z141" s="491"/>
      <c r="AA141" s="496"/>
      <c r="AB141" s="497"/>
    </row>
    <row r="142" spans="1:28" x14ac:dyDescent="0.35">
      <c r="A142" s="784"/>
      <c r="B142" s="787"/>
      <c r="C142" s="779"/>
      <c r="D142" s="782"/>
      <c r="E142" s="790"/>
      <c r="F142" s="798"/>
      <c r="G142" s="787"/>
      <c r="H142" s="140" t="s">
        <v>253</v>
      </c>
      <c r="I142" s="138" t="str">
        <f>+IF('5 Valoración Control'!I142="","",'5 Valoración Control'!I142)</f>
        <v/>
      </c>
      <c r="J142" s="779"/>
      <c r="K142" s="782"/>
      <c r="L142" s="793"/>
      <c r="M142" s="489"/>
      <c r="N142" s="490"/>
      <c r="O142" s="491"/>
      <c r="P142" s="491"/>
      <c r="Q142" s="492"/>
      <c r="R142" s="493"/>
      <c r="S142" s="494"/>
      <c r="T142" s="492"/>
      <c r="U142" s="491"/>
      <c r="V142" s="470"/>
      <c r="W142" s="470"/>
      <c r="X142" s="495"/>
      <c r="Y142" s="490"/>
      <c r="Z142" s="491"/>
      <c r="AA142" s="496"/>
      <c r="AB142" s="497"/>
    </row>
    <row r="143" spans="1:28" x14ac:dyDescent="0.35">
      <c r="A143" s="784"/>
      <c r="B143" s="787"/>
      <c r="C143" s="779"/>
      <c r="D143" s="782"/>
      <c r="E143" s="790"/>
      <c r="F143" s="798"/>
      <c r="G143" s="787"/>
      <c r="H143" s="140" t="s">
        <v>257</v>
      </c>
      <c r="I143" s="138" t="str">
        <f>+IF('5 Valoración Control'!I143="","",'5 Valoración Control'!I143)</f>
        <v/>
      </c>
      <c r="J143" s="779"/>
      <c r="K143" s="782"/>
      <c r="L143" s="793"/>
      <c r="M143" s="489"/>
      <c r="N143" s="490"/>
      <c r="O143" s="491"/>
      <c r="P143" s="491"/>
      <c r="Q143" s="492"/>
      <c r="R143" s="493"/>
      <c r="S143" s="494"/>
      <c r="T143" s="492"/>
      <c r="U143" s="491"/>
      <c r="V143" s="470"/>
      <c r="W143" s="470"/>
      <c r="X143" s="495"/>
      <c r="Y143" s="490"/>
      <c r="Z143" s="491"/>
      <c r="AA143" s="496"/>
      <c r="AB143" s="497"/>
    </row>
    <row r="144" spans="1:28" x14ac:dyDescent="0.35">
      <c r="A144" s="784"/>
      <c r="B144" s="787"/>
      <c r="C144" s="779"/>
      <c r="D144" s="782"/>
      <c r="E144" s="790"/>
      <c r="F144" s="798" t="s">
        <v>261</v>
      </c>
      <c r="G144" s="787" t="str">
        <f>+IF('5 Valoración Control'!G144="","",'5 Valoración Control'!G144)</f>
        <v/>
      </c>
      <c r="H144" s="140" t="s">
        <v>244</v>
      </c>
      <c r="I144" s="138" t="str">
        <f>+IF('5 Valoración Control'!I144="","",'5 Valoración Control'!I144)</f>
        <v/>
      </c>
      <c r="J144" s="779"/>
      <c r="K144" s="782"/>
      <c r="L144" s="793"/>
      <c r="M144" s="489"/>
      <c r="N144" s="490"/>
      <c r="O144" s="491"/>
      <c r="P144" s="491"/>
      <c r="Q144" s="492"/>
      <c r="R144" s="493"/>
      <c r="S144" s="494"/>
      <c r="T144" s="492"/>
      <c r="U144" s="491"/>
      <c r="V144" s="470"/>
      <c r="W144" s="470"/>
      <c r="X144" s="495"/>
      <c r="Y144" s="490"/>
      <c r="Z144" s="491"/>
      <c r="AA144" s="496"/>
      <c r="AB144" s="497"/>
    </row>
    <row r="145" spans="1:28" x14ac:dyDescent="0.35">
      <c r="A145" s="784"/>
      <c r="B145" s="787"/>
      <c r="C145" s="779"/>
      <c r="D145" s="782"/>
      <c r="E145" s="790"/>
      <c r="F145" s="798"/>
      <c r="G145" s="787"/>
      <c r="H145" s="140" t="s">
        <v>253</v>
      </c>
      <c r="I145" s="138" t="str">
        <f>+IF('5 Valoración Control'!I145="","",'5 Valoración Control'!I145)</f>
        <v/>
      </c>
      <c r="J145" s="779"/>
      <c r="K145" s="782"/>
      <c r="L145" s="793"/>
      <c r="M145" s="489"/>
      <c r="N145" s="490"/>
      <c r="O145" s="491"/>
      <c r="P145" s="491"/>
      <c r="Q145" s="492"/>
      <c r="R145" s="493"/>
      <c r="S145" s="494"/>
      <c r="T145" s="492"/>
      <c r="U145" s="491"/>
      <c r="V145" s="470"/>
      <c r="W145" s="470"/>
      <c r="X145" s="495"/>
      <c r="Y145" s="490"/>
      <c r="Z145" s="491"/>
      <c r="AA145" s="496"/>
      <c r="AB145" s="497"/>
    </row>
    <row r="146" spans="1:28" ht="12" thickBot="1" x14ac:dyDescent="0.4">
      <c r="A146" s="785"/>
      <c r="B146" s="788"/>
      <c r="C146" s="780"/>
      <c r="D146" s="783"/>
      <c r="E146" s="791"/>
      <c r="F146" s="799"/>
      <c r="G146" s="788"/>
      <c r="H146" s="141" t="s">
        <v>257</v>
      </c>
      <c r="I146" s="139" t="str">
        <f>+IF('5 Valoración Control'!I146="","",'5 Valoración Control'!I146)</f>
        <v/>
      </c>
      <c r="J146" s="780"/>
      <c r="K146" s="783"/>
      <c r="L146" s="794"/>
      <c r="M146" s="498"/>
      <c r="N146" s="499"/>
      <c r="O146" s="500"/>
      <c r="P146" s="500"/>
      <c r="Q146" s="501"/>
      <c r="R146" s="502"/>
      <c r="S146" s="503"/>
      <c r="T146" s="501"/>
      <c r="U146" s="500"/>
      <c r="V146" s="504"/>
      <c r="W146" s="504"/>
      <c r="X146" s="505"/>
      <c r="Y146" s="499"/>
      <c r="Z146" s="500"/>
      <c r="AA146" s="506"/>
      <c r="AB146" s="507"/>
    </row>
    <row r="147" spans="1:28" x14ac:dyDescent="0.35">
      <c r="A147" s="777" t="str">
        <f>'1 Contexto e Identificación'!$A$20</f>
        <v>R10</v>
      </c>
      <c r="B147" s="786">
        <f>+'1 Contexto e Identificación'!$E$20</f>
        <v>0</v>
      </c>
      <c r="C147" s="778" t="str">
        <f>+'4 Mapa Calor Inherente'!$C$21</f>
        <v/>
      </c>
      <c r="D147" s="781" t="str">
        <f>+'4 Mapa Calor Inherente'!$D$21</f>
        <v/>
      </c>
      <c r="E147" s="789" t="str">
        <f>+'4 Mapa Calor Inherente'!$E$21</f>
        <v/>
      </c>
      <c r="F147" s="800" t="s">
        <v>243</v>
      </c>
      <c r="G147" s="786" t="str">
        <f>+IF('5 Valoración Control'!G147="","",'5 Valoración Control'!G147)</f>
        <v/>
      </c>
      <c r="H147" s="142" t="s">
        <v>244</v>
      </c>
      <c r="I147" s="130" t="str">
        <f>+IF('5 Valoración Control'!I147="","",'5 Valoración Control'!I147)</f>
        <v/>
      </c>
      <c r="J147" s="778" t="str">
        <f>+'6 Mapa Calor Residual'!$C$21</f>
        <v/>
      </c>
      <c r="K147" s="781" t="str">
        <f>+'6 Mapa Calor Residual'!$D$21</f>
        <v/>
      </c>
      <c r="L147" s="792"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4"/>
      <c r="B148" s="787"/>
      <c r="C148" s="779"/>
      <c r="D148" s="782"/>
      <c r="E148" s="790"/>
      <c r="F148" s="798"/>
      <c r="G148" s="787"/>
      <c r="H148" s="140" t="s">
        <v>253</v>
      </c>
      <c r="I148" s="138" t="str">
        <f>+IF('5 Valoración Control'!I148="","",'5 Valoración Control'!I148)</f>
        <v/>
      </c>
      <c r="J148" s="779"/>
      <c r="K148" s="782"/>
      <c r="L148" s="793"/>
      <c r="M148" s="489"/>
      <c r="N148" s="490"/>
      <c r="O148" s="491"/>
      <c r="P148" s="491"/>
      <c r="Q148" s="492"/>
      <c r="R148" s="493"/>
      <c r="S148" s="494"/>
      <c r="T148" s="492"/>
      <c r="U148" s="491"/>
      <c r="V148" s="470"/>
      <c r="W148" s="470"/>
      <c r="X148" s="495"/>
      <c r="Y148" s="490"/>
      <c r="Z148" s="491"/>
      <c r="AA148" s="496"/>
      <c r="AB148" s="497"/>
    </row>
    <row r="149" spans="1:28" x14ac:dyDescent="0.35">
      <c r="A149" s="784"/>
      <c r="B149" s="787"/>
      <c r="C149" s="779"/>
      <c r="D149" s="782"/>
      <c r="E149" s="790"/>
      <c r="F149" s="798"/>
      <c r="G149" s="787"/>
      <c r="H149" s="140" t="s">
        <v>257</v>
      </c>
      <c r="I149" s="138" t="str">
        <f>+IF('5 Valoración Control'!I149="","",'5 Valoración Control'!I149)</f>
        <v/>
      </c>
      <c r="J149" s="779"/>
      <c r="K149" s="782"/>
      <c r="L149" s="793"/>
      <c r="M149" s="489"/>
      <c r="N149" s="490"/>
      <c r="O149" s="491"/>
      <c r="P149" s="491"/>
      <c r="Q149" s="492"/>
      <c r="R149" s="493"/>
      <c r="S149" s="494"/>
      <c r="T149" s="492"/>
      <c r="U149" s="491"/>
      <c r="V149" s="470"/>
      <c r="W149" s="470"/>
      <c r="X149" s="495"/>
      <c r="Y149" s="490"/>
      <c r="Z149" s="491"/>
      <c r="AA149" s="496"/>
      <c r="AB149" s="497"/>
    </row>
    <row r="150" spans="1:28" x14ac:dyDescent="0.35">
      <c r="A150" s="784"/>
      <c r="B150" s="787"/>
      <c r="C150" s="779"/>
      <c r="D150" s="782"/>
      <c r="E150" s="790"/>
      <c r="F150" s="798" t="s">
        <v>258</v>
      </c>
      <c r="G150" s="787" t="str">
        <f>+IF('5 Valoración Control'!G150="","",'5 Valoración Control'!G150)</f>
        <v/>
      </c>
      <c r="H150" s="140" t="s">
        <v>244</v>
      </c>
      <c r="I150" s="138" t="str">
        <f>+IF('5 Valoración Control'!I150="","",'5 Valoración Control'!I150)</f>
        <v/>
      </c>
      <c r="J150" s="779"/>
      <c r="K150" s="782"/>
      <c r="L150" s="793"/>
      <c r="M150" s="489"/>
      <c r="N150" s="490"/>
      <c r="O150" s="491"/>
      <c r="P150" s="491"/>
      <c r="Q150" s="492"/>
      <c r="R150" s="493"/>
      <c r="S150" s="494"/>
      <c r="T150" s="492"/>
      <c r="U150" s="491"/>
      <c r="V150" s="470"/>
      <c r="W150" s="470"/>
      <c r="X150" s="495"/>
      <c r="Y150" s="490"/>
      <c r="Z150" s="491"/>
      <c r="AA150" s="496"/>
      <c r="AB150" s="497"/>
    </row>
    <row r="151" spans="1:28" x14ac:dyDescent="0.35">
      <c r="A151" s="784"/>
      <c r="B151" s="787"/>
      <c r="C151" s="779"/>
      <c r="D151" s="782"/>
      <c r="E151" s="790"/>
      <c r="F151" s="798"/>
      <c r="G151" s="787"/>
      <c r="H151" s="140" t="s">
        <v>253</v>
      </c>
      <c r="I151" s="138" t="str">
        <f>+IF('5 Valoración Control'!I151="","",'5 Valoración Control'!I151)</f>
        <v/>
      </c>
      <c r="J151" s="779"/>
      <c r="K151" s="782"/>
      <c r="L151" s="793"/>
      <c r="M151" s="489"/>
      <c r="N151" s="490"/>
      <c r="O151" s="491"/>
      <c r="P151" s="491"/>
      <c r="Q151" s="492"/>
      <c r="R151" s="493"/>
      <c r="S151" s="494"/>
      <c r="T151" s="492"/>
      <c r="U151" s="491"/>
      <c r="V151" s="470"/>
      <c r="W151" s="470"/>
      <c r="X151" s="495"/>
      <c r="Y151" s="490"/>
      <c r="Z151" s="491"/>
      <c r="AA151" s="496"/>
      <c r="AB151" s="497"/>
    </row>
    <row r="152" spans="1:28" x14ac:dyDescent="0.35">
      <c r="A152" s="784"/>
      <c r="B152" s="787"/>
      <c r="C152" s="779"/>
      <c r="D152" s="782"/>
      <c r="E152" s="790"/>
      <c r="F152" s="798"/>
      <c r="G152" s="787"/>
      <c r="H152" s="140" t="s">
        <v>257</v>
      </c>
      <c r="I152" s="138" t="str">
        <f>+IF('5 Valoración Control'!I152="","",'5 Valoración Control'!I152)</f>
        <v/>
      </c>
      <c r="J152" s="779"/>
      <c r="K152" s="782"/>
      <c r="L152" s="793"/>
      <c r="M152" s="489"/>
      <c r="N152" s="490"/>
      <c r="O152" s="491"/>
      <c r="P152" s="491"/>
      <c r="Q152" s="492"/>
      <c r="R152" s="493"/>
      <c r="S152" s="494"/>
      <c r="T152" s="492"/>
      <c r="U152" s="491"/>
      <c r="V152" s="470"/>
      <c r="W152" s="470"/>
      <c r="X152" s="495"/>
      <c r="Y152" s="490"/>
      <c r="Z152" s="491"/>
      <c r="AA152" s="496"/>
      <c r="AB152" s="497"/>
    </row>
    <row r="153" spans="1:28" x14ac:dyDescent="0.35">
      <c r="A153" s="784"/>
      <c r="B153" s="787"/>
      <c r="C153" s="779"/>
      <c r="D153" s="782"/>
      <c r="E153" s="790"/>
      <c r="F153" s="798" t="s">
        <v>259</v>
      </c>
      <c r="G153" s="787" t="str">
        <f>+IF('5 Valoración Control'!G153="","",'5 Valoración Control'!G153)</f>
        <v/>
      </c>
      <c r="H153" s="140" t="s">
        <v>244</v>
      </c>
      <c r="I153" s="138" t="str">
        <f>+IF('5 Valoración Control'!I153="","",'5 Valoración Control'!I153)</f>
        <v/>
      </c>
      <c r="J153" s="779"/>
      <c r="K153" s="782"/>
      <c r="L153" s="793"/>
      <c r="M153" s="489"/>
      <c r="N153" s="490"/>
      <c r="O153" s="491"/>
      <c r="P153" s="491"/>
      <c r="Q153" s="492"/>
      <c r="R153" s="493"/>
      <c r="S153" s="494"/>
      <c r="T153" s="492"/>
      <c r="U153" s="491"/>
      <c r="V153" s="470"/>
      <c r="W153" s="470"/>
      <c r="X153" s="495"/>
      <c r="Y153" s="490"/>
      <c r="Z153" s="491"/>
      <c r="AA153" s="496"/>
      <c r="AB153" s="497"/>
    </row>
    <row r="154" spans="1:28" x14ac:dyDescent="0.35">
      <c r="A154" s="784"/>
      <c r="B154" s="787"/>
      <c r="C154" s="779"/>
      <c r="D154" s="782"/>
      <c r="E154" s="790"/>
      <c r="F154" s="798"/>
      <c r="G154" s="787"/>
      <c r="H154" s="140" t="s">
        <v>253</v>
      </c>
      <c r="I154" s="138" t="str">
        <f>+IF('5 Valoración Control'!I154="","",'5 Valoración Control'!I154)</f>
        <v/>
      </c>
      <c r="J154" s="779"/>
      <c r="K154" s="782"/>
      <c r="L154" s="793"/>
      <c r="M154" s="489"/>
      <c r="N154" s="490"/>
      <c r="O154" s="491"/>
      <c r="P154" s="491"/>
      <c r="Q154" s="492"/>
      <c r="R154" s="493"/>
      <c r="S154" s="494"/>
      <c r="T154" s="492"/>
      <c r="U154" s="491"/>
      <c r="V154" s="470"/>
      <c r="W154" s="470"/>
      <c r="X154" s="495"/>
      <c r="Y154" s="490"/>
      <c r="Z154" s="491"/>
      <c r="AA154" s="496"/>
      <c r="AB154" s="497"/>
    </row>
    <row r="155" spans="1:28" x14ac:dyDescent="0.35">
      <c r="A155" s="784"/>
      <c r="B155" s="787"/>
      <c r="C155" s="779"/>
      <c r="D155" s="782"/>
      <c r="E155" s="790"/>
      <c r="F155" s="798"/>
      <c r="G155" s="787"/>
      <c r="H155" s="140" t="s">
        <v>257</v>
      </c>
      <c r="I155" s="138" t="str">
        <f>+IF('5 Valoración Control'!I155="","",'5 Valoración Control'!I155)</f>
        <v/>
      </c>
      <c r="J155" s="779"/>
      <c r="K155" s="782"/>
      <c r="L155" s="793"/>
      <c r="M155" s="489"/>
      <c r="N155" s="490"/>
      <c r="O155" s="491"/>
      <c r="P155" s="491"/>
      <c r="Q155" s="492"/>
      <c r="R155" s="493"/>
      <c r="S155" s="494"/>
      <c r="T155" s="492"/>
      <c r="U155" s="491"/>
      <c r="V155" s="470"/>
      <c r="W155" s="470"/>
      <c r="X155" s="495"/>
      <c r="Y155" s="490"/>
      <c r="Z155" s="491"/>
      <c r="AA155" s="496"/>
      <c r="AB155" s="497"/>
    </row>
    <row r="156" spans="1:28" x14ac:dyDescent="0.35">
      <c r="A156" s="784"/>
      <c r="B156" s="787"/>
      <c r="C156" s="779"/>
      <c r="D156" s="782"/>
      <c r="E156" s="790"/>
      <c r="F156" s="798" t="s">
        <v>260</v>
      </c>
      <c r="G156" s="787" t="str">
        <f>+IF('5 Valoración Control'!G156="","",'5 Valoración Control'!G156)</f>
        <v/>
      </c>
      <c r="H156" s="140" t="s">
        <v>244</v>
      </c>
      <c r="I156" s="138" t="str">
        <f>+IF('5 Valoración Control'!I156="","",'5 Valoración Control'!I156)</f>
        <v/>
      </c>
      <c r="J156" s="779"/>
      <c r="K156" s="782"/>
      <c r="L156" s="793"/>
      <c r="M156" s="489"/>
      <c r="N156" s="490"/>
      <c r="O156" s="491"/>
      <c r="P156" s="491"/>
      <c r="Q156" s="492"/>
      <c r="R156" s="493"/>
      <c r="S156" s="494"/>
      <c r="T156" s="492"/>
      <c r="U156" s="491"/>
      <c r="V156" s="470"/>
      <c r="W156" s="470"/>
      <c r="X156" s="495"/>
      <c r="Y156" s="490"/>
      <c r="Z156" s="491"/>
      <c r="AA156" s="496"/>
      <c r="AB156" s="497"/>
    </row>
    <row r="157" spans="1:28" x14ac:dyDescent="0.35">
      <c r="A157" s="784"/>
      <c r="B157" s="787"/>
      <c r="C157" s="779"/>
      <c r="D157" s="782"/>
      <c r="E157" s="790"/>
      <c r="F157" s="798"/>
      <c r="G157" s="787"/>
      <c r="H157" s="140" t="s">
        <v>253</v>
      </c>
      <c r="I157" s="138" t="str">
        <f>+IF('5 Valoración Control'!I157="","",'5 Valoración Control'!I157)</f>
        <v/>
      </c>
      <c r="J157" s="779"/>
      <c r="K157" s="782"/>
      <c r="L157" s="793"/>
      <c r="M157" s="489"/>
      <c r="N157" s="490"/>
      <c r="O157" s="491"/>
      <c r="P157" s="491"/>
      <c r="Q157" s="492"/>
      <c r="R157" s="493"/>
      <c r="S157" s="494"/>
      <c r="T157" s="492"/>
      <c r="U157" s="491"/>
      <c r="V157" s="470"/>
      <c r="W157" s="470"/>
      <c r="X157" s="495"/>
      <c r="Y157" s="490"/>
      <c r="Z157" s="491"/>
      <c r="AA157" s="496"/>
      <c r="AB157" s="497"/>
    </row>
    <row r="158" spans="1:28" x14ac:dyDescent="0.35">
      <c r="A158" s="784"/>
      <c r="B158" s="787"/>
      <c r="C158" s="779"/>
      <c r="D158" s="782"/>
      <c r="E158" s="790"/>
      <c r="F158" s="798"/>
      <c r="G158" s="787"/>
      <c r="H158" s="140" t="s">
        <v>257</v>
      </c>
      <c r="I158" s="138" t="str">
        <f>+IF('5 Valoración Control'!I158="","",'5 Valoración Control'!I158)</f>
        <v/>
      </c>
      <c r="J158" s="779"/>
      <c r="K158" s="782"/>
      <c r="L158" s="793"/>
      <c r="M158" s="489"/>
      <c r="N158" s="490"/>
      <c r="O158" s="491"/>
      <c r="P158" s="491"/>
      <c r="Q158" s="492"/>
      <c r="R158" s="493"/>
      <c r="S158" s="494"/>
      <c r="T158" s="492"/>
      <c r="U158" s="491"/>
      <c r="V158" s="470"/>
      <c r="W158" s="470"/>
      <c r="X158" s="495"/>
      <c r="Y158" s="490"/>
      <c r="Z158" s="491"/>
      <c r="AA158" s="496"/>
      <c r="AB158" s="497"/>
    </row>
    <row r="159" spans="1:28" x14ac:dyDescent="0.35">
      <c r="A159" s="784"/>
      <c r="B159" s="787"/>
      <c r="C159" s="779"/>
      <c r="D159" s="782"/>
      <c r="E159" s="790"/>
      <c r="F159" s="798" t="s">
        <v>261</v>
      </c>
      <c r="G159" s="787" t="str">
        <f>+IF('5 Valoración Control'!G159="","",'5 Valoración Control'!G159)</f>
        <v/>
      </c>
      <c r="H159" s="140" t="s">
        <v>244</v>
      </c>
      <c r="I159" s="138" t="str">
        <f>+IF('5 Valoración Control'!I159="","",'5 Valoración Control'!I159)</f>
        <v/>
      </c>
      <c r="J159" s="779"/>
      <c r="K159" s="782"/>
      <c r="L159" s="793"/>
      <c r="M159" s="489"/>
      <c r="N159" s="490"/>
      <c r="O159" s="491"/>
      <c r="P159" s="491"/>
      <c r="Q159" s="492"/>
      <c r="R159" s="493"/>
      <c r="S159" s="494"/>
      <c r="T159" s="492"/>
      <c r="U159" s="491"/>
      <c r="V159" s="470"/>
      <c r="W159" s="470"/>
      <c r="X159" s="495"/>
      <c r="Y159" s="490"/>
      <c r="Z159" s="491"/>
      <c r="AA159" s="496"/>
      <c r="AB159" s="497"/>
    </row>
    <row r="160" spans="1:28" x14ac:dyDescent="0.35">
      <c r="A160" s="784"/>
      <c r="B160" s="787"/>
      <c r="C160" s="779"/>
      <c r="D160" s="782"/>
      <c r="E160" s="790"/>
      <c r="F160" s="798"/>
      <c r="G160" s="787"/>
      <c r="H160" s="140" t="s">
        <v>253</v>
      </c>
      <c r="I160" s="138" t="str">
        <f>+IF('5 Valoración Control'!I160="","",'5 Valoración Control'!I160)</f>
        <v/>
      </c>
      <c r="J160" s="779"/>
      <c r="K160" s="782"/>
      <c r="L160" s="793"/>
      <c r="M160" s="489"/>
      <c r="N160" s="490"/>
      <c r="O160" s="491"/>
      <c r="P160" s="491"/>
      <c r="Q160" s="492"/>
      <c r="R160" s="493"/>
      <c r="S160" s="494"/>
      <c r="T160" s="492"/>
      <c r="U160" s="491"/>
      <c r="V160" s="470"/>
      <c r="W160" s="470"/>
      <c r="X160" s="495"/>
      <c r="Y160" s="490"/>
      <c r="Z160" s="491"/>
      <c r="AA160" s="496"/>
      <c r="AB160" s="497"/>
    </row>
    <row r="161" spans="1:28" ht="12" thickBot="1" x14ac:dyDescent="0.4">
      <c r="A161" s="785"/>
      <c r="B161" s="788"/>
      <c r="C161" s="780"/>
      <c r="D161" s="783"/>
      <c r="E161" s="791"/>
      <c r="F161" s="799"/>
      <c r="G161" s="788"/>
      <c r="H161" s="141" t="s">
        <v>257</v>
      </c>
      <c r="I161" s="139" t="str">
        <f>+IF('5 Valoración Control'!I161="","",'5 Valoración Control'!I161)</f>
        <v/>
      </c>
      <c r="J161" s="780"/>
      <c r="K161" s="783"/>
      <c r="L161" s="794"/>
      <c r="M161" s="498"/>
      <c r="N161" s="499"/>
      <c r="O161" s="500"/>
      <c r="P161" s="500"/>
      <c r="Q161" s="501"/>
      <c r="R161" s="502"/>
      <c r="S161" s="503"/>
      <c r="T161" s="501"/>
      <c r="U161" s="500"/>
      <c r="V161" s="504"/>
      <c r="W161" s="504"/>
      <c r="X161" s="505"/>
      <c r="Y161" s="499"/>
      <c r="Z161" s="500"/>
      <c r="AA161" s="506"/>
      <c r="AB161" s="507"/>
    </row>
    <row r="162" spans="1:28" x14ac:dyDescent="0.35">
      <c r="A162" s="777" t="str">
        <f>'1 Contexto e Identificación'!$A$21</f>
        <v>R11</v>
      </c>
      <c r="B162" s="786" t="str">
        <f>+'1 Contexto e Identificación'!$E$21</f>
        <v xml:space="preserve">  </v>
      </c>
      <c r="C162" s="778" t="str">
        <f>+'4 Mapa Calor Inherente'!$C$22</f>
        <v/>
      </c>
      <c r="D162" s="781" t="str">
        <f>+'4 Mapa Calor Inherente'!$D$22</f>
        <v/>
      </c>
      <c r="E162" s="789" t="str">
        <f>+'4 Mapa Calor Inherente'!$E$22</f>
        <v/>
      </c>
      <c r="F162" s="800" t="s">
        <v>243</v>
      </c>
      <c r="G162" s="786" t="str">
        <f>+IF('5 Valoración Control'!G162="","",'5 Valoración Control'!G162)</f>
        <v/>
      </c>
      <c r="H162" s="142" t="s">
        <v>244</v>
      </c>
      <c r="I162" s="130" t="str">
        <f>+IF('5 Valoración Control'!I162="","",'5 Valoración Control'!I162)</f>
        <v/>
      </c>
      <c r="J162" s="778" t="str">
        <f>+'6 Mapa Calor Residual'!$C$22</f>
        <v/>
      </c>
      <c r="K162" s="781" t="str">
        <f>+'6 Mapa Calor Residual'!$D$22</f>
        <v/>
      </c>
      <c r="L162" s="792"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4"/>
      <c r="B163" s="787"/>
      <c r="C163" s="779"/>
      <c r="D163" s="782"/>
      <c r="E163" s="790"/>
      <c r="F163" s="798"/>
      <c r="G163" s="787"/>
      <c r="H163" s="140" t="s">
        <v>253</v>
      </c>
      <c r="I163" s="138" t="str">
        <f>+IF('5 Valoración Control'!I163="","",'5 Valoración Control'!I163)</f>
        <v/>
      </c>
      <c r="J163" s="779"/>
      <c r="K163" s="782"/>
      <c r="L163" s="793"/>
      <c r="M163" s="489"/>
      <c r="N163" s="490"/>
      <c r="O163" s="491"/>
      <c r="P163" s="491"/>
      <c r="Q163" s="492"/>
      <c r="R163" s="493"/>
      <c r="S163" s="494"/>
      <c r="T163" s="492"/>
      <c r="U163" s="491"/>
      <c r="V163" s="470"/>
      <c r="W163" s="470"/>
      <c r="X163" s="495"/>
      <c r="Y163" s="490"/>
      <c r="Z163" s="491"/>
      <c r="AA163" s="496"/>
      <c r="AB163" s="497"/>
    </row>
    <row r="164" spans="1:28" x14ac:dyDescent="0.35">
      <c r="A164" s="784"/>
      <c r="B164" s="787"/>
      <c r="C164" s="779"/>
      <c r="D164" s="782"/>
      <c r="E164" s="790"/>
      <c r="F164" s="798"/>
      <c r="G164" s="787"/>
      <c r="H164" s="140" t="s">
        <v>257</v>
      </c>
      <c r="I164" s="138" t="str">
        <f>+IF('5 Valoración Control'!I164="","",'5 Valoración Control'!I164)</f>
        <v/>
      </c>
      <c r="J164" s="779"/>
      <c r="K164" s="782"/>
      <c r="L164" s="793"/>
      <c r="M164" s="489"/>
      <c r="N164" s="490"/>
      <c r="O164" s="491"/>
      <c r="P164" s="491"/>
      <c r="Q164" s="492"/>
      <c r="R164" s="493"/>
      <c r="S164" s="494"/>
      <c r="T164" s="492"/>
      <c r="U164" s="491"/>
      <c r="V164" s="470"/>
      <c r="W164" s="470"/>
      <c r="X164" s="495"/>
      <c r="Y164" s="490"/>
      <c r="Z164" s="491"/>
      <c r="AA164" s="496"/>
      <c r="AB164" s="497"/>
    </row>
    <row r="165" spans="1:28" x14ac:dyDescent="0.35">
      <c r="A165" s="784"/>
      <c r="B165" s="787"/>
      <c r="C165" s="779"/>
      <c r="D165" s="782"/>
      <c r="E165" s="790"/>
      <c r="F165" s="798" t="s">
        <v>258</v>
      </c>
      <c r="G165" s="787" t="str">
        <f>+IF('5 Valoración Control'!G165="","",'5 Valoración Control'!G165)</f>
        <v/>
      </c>
      <c r="H165" s="140" t="s">
        <v>244</v>
      </c>
      <c r="I165" s="138" t="str">
        <f>+IF('5 Valoración Control'!I165="","",'5 Valoración Control'!I165)</f>
        <v/>
      </c>
      <c r="J165" s="779"/>
      <c r="K165" s="782"/>
      <c r="L165" s="793"/>
      <c r="M165" s="489"/>
      <c r="N165" s="490"/>
      <c r="O165" s="491"/>
      <c r="P165" s="491"/>
      <c r="Q165" s="492"/>
      <c r="R165" s="493"/>
      <c r="S165" s="494"/>
      <c r="T165" s="492"/>
      <c r="U165" s="491"/>
      <c r="V165" s="470"/>
      <c r="W165" s="470"/>
      <c r="X165" s="495"/>
      <c r="Y165" s="490"/>
      <c r="Z165" s="491"/>
      <c r="AA165" s="496"/>
      <c r="AB165" s="497"/>
    </row>
    <row r="166" spans="1:28" x14ac:dyDescent="0.35">
      <c r="A166" s="784"/>
      <c r="B166" s="787"/>
      <c r="C166" s="779"/>
      <c r="D166" s="782"/>
      <c r="E166" s="790"/>
      <c r="F166" s="798"/>
      <c r="G166" s="787"/>
      <c r="H166" s="140" t="s">
        <v>253</v>
      </c>
      <c r="I166" s="138" t="str">
        <f>+IF('5 Valoración Control'!I166="","",'5 Valoración Control'!I166)</f>
        <v/>
      </c>
      <c r="J166" s="779"/>
      <c r="K166" s="782"/>
      <c r="L166" s="793"/>
      <c r="M166" s="489"/>
      <c r="N166" s="490"/>
      <c r="O166" s="491"/>
      <c r="P166" s="491"/>
      <c r="Q166" s="492"/>
      <c r="R166" s="493"/>
      <c r="S166" s="494"/>
      <c r="T166" s="492"/>
      <c r="U166" s="491"/>
      <c r="V166" s="470"/>
      <c r="W166" s="470"/>
      <c r="X166" s="495"/>
      <c r="Y166" s="490"/>
      <c r="Z166" s="491"/>
      <c r="AA166" s="496"/>
      <c r="AB166" s="497"/>
    </row>
    <row r="167" spans="1:28" x14ac:dyDescent="0.35">
      <c r="A167" s="784"/>
      <c r="B167" s="787"/>
      <c r="C167" s="779"/>
      <c r="D167" s="782"/>
      <c r="E167" s="790"/>
      <c r="F167" s="798"/>
      <c r="G167" s="787"/>
      <c r="H167" s="140" t="s">
        <v>257</v>
      </c>
      <c r="I167" s="138" t="str">
        <f>+IF('5 Valoración Control'!I167="","",'5 Valoración Control'!I167)</f>
        <v/>
      </c>
      <c r="J167" s="779"/>
      <c r="K167" s="782"/>
      <c r="L167" s="793"/>
      <c r="M167" s="489"/>
      <c r="N167" s="490"/>
      <c r="O167" s="491"/>
      <c r="P167" s="491"/>
      <c r="Q167" s="492"/>
      <c r="R167" s="493"/>
      <c r="S167" s="494"/>
      <c r="T167" s="492"/>
      <c r="U167" s="491"/>
      <c r="V167" s="470"/>
      <c r="W167" s="470"/>
      <c r="X167" s="495"/>
      <c r="Y167" s="490"/>
      <c r="Z167" s="491"/>
      <c r="AA167" s="496"/>
      <c r="AB167" s="497"/>
    </row>
    <row r="168" spans="1:28" x14ac:dyDescent="0.35">
      <c r="A168" s="784"/>
      <c r="B168" s="787"/>
      <c r="C168" s="779"/>
      <c r="D168" s="782"/>
      <c r="E168" s="790"/>
      <c r="F168" s="798" t="s">
        <v>259</v>
      </c>
      <c r="G168" s="787" t="str">
        <f>+IF('5 Valoración Control'!G168="","",'5 Valoración Control'!G168)</f>
        <v/>
      </c>
      <c r="H168" s="140" t="s">
        <v>244</v>
      </c>
      <c r="I168" s="138" t="str">
        <f>+IF('5 Valoración Control'!I168="","",'5 Valoración Control'!I168)</f>
        <v/>
      </c>
      <c r="J168" s="779"/>
      <c r="K168" s="782"/>
      <c r="L168" s="793"/>
      <c r="M168" s="489"/>
      <c r="N168" s="490"/>
      <c r="O168" s="491"/>
      <c r="P168" s="491"/>
      <c r="Q168" s="492"/>
      <c r="R168" s="493"/>
      <c r="S168" s="494"/>
      <c r="T168" s="492"/>
      <c r="U168" s="491"/>
      <c r="V168" s="470"/>
      <c r="W168" s="470"/>
      <c r="X168" s="495"/>
      <c r="Y168" s="490"/>
      <c r="Z168" s="491"/>
      <c r="AA168" s="496"/>
      <c r="AB168" s="497"/>
    </row>
    <row r="169" spans="1:28" x14ac:dyDescent="0.35">
      <c r="A169" s="784"/>
      <c r="B169" s="787"/>
      <c r="C169" s="779"/>
      <c r="D169" s="782"/>
      <c r="E169" s="790"/>
      <c r="F169" s="798"/>
      <c r="G169" s="787"/>
      <c r="H169" s="140" t="s">
        <v>253</v>
      </c>
      <c r="I169" s="138" t="str">
        <f>+IF('5 Valoración Control'!I169="","",'5 Valoración Control'!I169)</f>
        <v/>
      </c>
      <c r="J169" s="779"/>
      <c r="K169" s="782"/>
      <c r="L169" s="793"/>
      <c r="M169" s="489"/>
      <c r="N169" s="490"/>
      <c r="O169" s="491"/>
      <c r="P169" s="491"/>
      <c r="Q169" s="492"/>
      <c r="R169" s="493"/>
      <c r="S169" s="494"/>
      <c r="T169" s="492"/>
      <c r="U169" s="491"/>
      <c r="V169" s="470"/>
      <c r="W169" s="470"/>
      <c r="X169" s="495"/>
      <c r="Y169" s="490"/>
      <c r="Z169" s="491"/>
      <c r="AA169" s="496"/>
      <c r="AB169" s="497"/>
    </row>
    <row r="170" spans="1:28" x14ac:dyDescent="0.35">
      <c r="A170" s="784"/>
      <c r="B170" s="787"/>
      <c r="C170" s="779"/>
      <c r="D170" s="782"/>
      <c r="E170" s="790"/>
      <c r="F170" s="798"/>
      <c r="G170" s="787"/>
      <c r="H170" s="140" t="s">
        <v>257</v>
      </c>
      <c r="I170" s="138" t="str">
        <f>+IF('5 Valoración Control'!I170="","",'5 Valoración Control'!I170)</f>
        <v/>
      </c>
      <c r="J170" s="779"/>
      <c r="K170" s="782"/>
      <c r="L170" s="793"/>
      <c r="M170" s="489"/>
      <c r="N170" s="490"/>
      <c r="O170" s="491"/>
      <c r="P170" s="491"/>
      <c r="Q170" s="492"/>
      <c r="R170" s="493"/>
      <c r="S170" s="494"/>
      <c r="T170" s="492"/>
      <c r="U170" s="491"/>
      <c r="V170" s="470"/>
      <c r="W170" s="470"/>
      <c r="X170" s="495"/>
      <c r="Y170" s="490"/>
      <c r="Z170" s="491"/>
      <c r="AA170" s="496"/>
      <c r="AB170" s="497"/>
    </row>
    <row r="171" spans="1:28" x14ac:dyDescent="0.35">
      <c r="A171" s="784"/>
      <c r="B171" s="787"/>
      <c r="C171" s="779"/>
      <c r="D171" s="782"/>
      <c r="E171" s="790"/>
      <c r="F171" s="798" t="s">
        <v>260</v>
      </c>
      <c r="G171" s="787" t="str">
        <f>+IF('5 Valoración Control'!G171="","",'5 Valoración Control'!G171)</f>
        <v/>
      </c>
      <c r="H171" s="140" t="s">
        <v>244</v>
      </c>
      <c r="I171" s="138" t="str">
        <f>+IF('5 Valoración Control'!I171="","",'5 Valoración Control'!I171)</f>
        <v/>
      </c>
      <c r="J171" s="779"/>
      <c r="K171" s="782"/>
      <c r="L171" s="793"/>
      <c r="M171" s="489"/>
      <c r="N171" s="490"/>
      <c r="O171" s="491"/>
      <c r="P171" s="491"/>
      <c r="Q171" s="492"/>
      <c r="R171" s="493"/>
      <c r="S171" s="494"/>
      <c r="T171" s="492"/>
      <c r="U171" s="491"/>
      <c r="V171" s="470"/>
      <c r="W171" s="470"/>
      <c r="X171" s="495"/>
      <c r="Y171" s="490"/>
      <c r="Z171" s="491"/>
      <c r="AA171" s="496"/>
      <c r="AB171" s="497"/>
    </row>
    <row r="172" spans="1:28" x14ac:dyDescent="0.35">
      <c r="A172" s="784"/>
      <c r="B172" s="787"/>
      <c r="C172" s="779"/>
      <c r="D172" s="782"/>
      <c r="E172" s="790"/>
      <c r="F172" s="798"/>
      <c r="G172" s="787"/>
      <c r="H172" s="140" t="s">
        <v>253</v>
      </c>
      <c r="I172" s="138" t="str">
        <f>+IF('5 Valoración Control'!I172="","",'5 Valoración Control'!I172)</f>
        <v/>
      </c>
      <c r="J172" s="779"/>
      <c r="K172" s="782"/>
      <c r="L172" s="793"/>
      <c r="M172" s="489"/>
      <c r="N172" s="490"/>
      <c r="O172" s="491"/>
      <c r="P172" s="491"/>
      <c r="Q172" s="492"/>
      <c r="R172" s="493"/>
      <c r="S172" s="494"/>
      <c r="T172" s="492"/>
      <c r="U172" s="491"/>
      <c r="V172" s="470"/>
      <c r="W172" s="470"/>
      <c r="X172" s="495"/>
      <c r="Y172" s="490"/>
      <c r="Z172" s="491"/>
      <c r="AA172" s="496"/>
      <c r="AB172" s="497"/>
    </row>
    <row r="173" spans="1:28" x14ac:dyDescent="0.35">
      <c r="A173" s="784"/>
      <c r="B173" s="787"/>
      <c r="C173" s="779"/>
      <c r="D173" s="782"/>
      <c r="E173" s="790"/>
      <c r="F173" s="798"/>
      <c r="G173" s="787"/>
      <c r="H173" s="140" t="s">
        <v>257</v>
      </c>
      <c r="I173" s="138" t="str">
        <f>+IF('5 Valoración Control'!I173="","",'5 Valoración Control'!I173)</f>
        <v/>
      </c>
      <c r="J173" s="779"/>
      <c r="K173" s="782"/>
      <c r="L173" s="793"/>
      <c r="M173" s="489"/>
      <c r="N173" s="490"/>
      <c r="O173" s="491"/>
      <c r="P173" s="491"/>
      <c r="Q173" s="492"/>
      <c r="R173" s="493"/>
      <c r="S173" s="494"/>
      <c r="T173" s="492"/>
      <c r="U173" s="491"/>
      <c r="V173" s="470"/>
      <c r="W173" s="470"/>
      <c r="X173" s="495"/>
      <c r="Y173" s="490"/>
      <c r="Z173" s="491"/>
      <c r="AA173" s="496"/>
      <c r="AB173" s="497"/>
    </row>
    <row r="174" spans="1:28" x14ac:dyDescent="0.35">
      <c r="A174" s="784"/>
      <c r="B174" s="787"/>
      <c r="C174" s="779"/>
      <c r="D174" s="782"/>
      <c r="E174" s="790"/>
      <c r="F174" s="798" t="s">
        <v>261</v>
      </c>
      <c r="G174" s="787" t="str">
        <f>+IF('5 Valoración Control'!G174="","",'5 Valoración Control'!G174)</f>
        <v/>
      </c>
      <c r="H174" s="140" t="s">
        <v>244</v>
      </c>
      <c r="I174" s="138" t="str">
        <f>+IF('5 Valoración Control'!I174="","",'5 Valoración Control'!I174)</f>
        <v/>
      </c>
      <c r="J174" s="779"/>
      <c r="K174" s="782"/>
      <c r="L174" s="793"/>
      <c r="M174" s="489"/>
      <c r="N174" s="490"/>
      <c r="O174" s="491"/>
      <c r="P174" s="491"/>
      <c r="Q174" s="492"/>
      <c r="R174" s="493"/>
      <c r="S174" s="494"/>
      <c r="T174" s="492"/>
      <c r="U174" s="491"/>
      <c r="V174" s="470"/>
      <c r="W174" s="470"/>
      <c r="X174" s="495"/>
      <c r="Y174" s="490"/>
      <c r="Z174" s="491"/>
      <c r="AA174" s="496"/>
      <c r="AB174" s="497"/>
    </row>
    <row r="175" spans="1:28" x14ac:dyDescent="0.35">
      <c r="A175" s="784"/>
      <c r="B175" s="787"/>
      <c r="C175" s="779"/>
      <c r="D175" s="782"/>
      <c r="E175" s="790"/>
      <c r="F175" s="798"/>
      <c r="G175" s="787"/>
      <c r="H175" s="140" t="s">
        <v>253</v>
      </c>
      <c r="I175" s="138" t="str">
        <f>+IF('5 Valoración Control'!I175="","",'5 Valoración Control'!I175)</f>
        <v/>
      </c>
      <c r="J175" s="779"/>
      <c r="K175" s="782"/>
      <c r="L175" s="793"/>
      <c r="M175" s="489"/>
      <c r="N175" s="490"/>
      <c r="O175" s="491"/>
      <c r="P175" s="491"/>
      <c r="Q175" s="492"/>
      <c r="R175" s="493"/>
      <c r="S175" s="494"/>
      <c r="T175" s="492"/>
      <c r="U175" s="491"/>
      <c r="V175" s="470"/>
      <c r="W175" s="470"/>
      <c r="X175" s="495"/>
      <c r="Y175" s="490"/>
      <c r="Z175" s="491"/>
      <c r="AA175" s="496"/>
      <c r="AB175" s="497"/>
    </row>
    <row r="176" spans="1:28" ht="12" thickBot="1" x14ac:dyDescent="0.4">
      <c r="A176" s="785"/>
      <c r="B176" s="788"/>
      <c r="C176" s="780"/>
      <c r="D176" s="783"/>
      <c r="E176" s="791"/>
      <c r="F176" s="799"/>
      <c r="G176" s="788"/>
      <c r="H176" s="141" t="s">
        <v>257</v>
      </c>
      <c r="I176" s="139" t="str">
        <f>+IF('5 Valoración Control'!I176="","",'5 Valoración Control'!I176)</f>
        <v/>
      </c>
      <c r="J176" s="780"/>
      <c r="K176" s="783"/>
      <c r="L176" s="794"/>
      <c r="M176" s="498"/>
      <c r="N176" s="499"/>
      <c r="O176" s="500"/>
      <c r="P176" s="500"/>
      <c r="Q176" s="501"/>
      <c r="R176" s="502"/>
      <c r="S176" s="503"/>
      <c r="T176" s="501"/>
      <c r="U176" s="500"/>
      <c r="V176" s="504"/>
      <c r="W176" s="504"/>
      <c r="X176" s="505"/>
      <c r="Y176" s="499"/>
      <c r="Z176" s="500"/>
      <c r="AA176" s="506"/>
      <c r="AB176" s="507"/>
    </row>
    <row r="177" spans="1:28" x14ac:dyDescent="0.35">
      <c r="A177" s="801" t="str">
        <f>'1 Contexto e Identificación'!$A$22</f>
        <v>R12</v>
      </c>
      <c r="B177" s="802">
        <f>+'1 Contexto e Identificación'!$E$22</f>
        <v>0</v>
      </c>
      <c r="C177" s="795" t="str">
        <f>+'4 Mapa Calor Inherente'!$C$23</f>
        <v/>
      </c>
      <c r="D177" s="796" t="str">
        <f>+'4 Mapa Calor Inherente'!$D$23</f>
        <v/>
      </c>
      <c r="E177" s="803" t="str">
        <f>+'4 Mapa Calor Inherente'!$E$23</f>
        <v/>
      </c>
      <c r="F177" s="804" t="s">
        <v>243</v>
      </c>
      <c r="G177" s="802" t="str">
        <f>+IF('5 Valoración Control'!G177="","",'5 Valoración Control'!G177)</f>
        <v/>
      </c>
      <c r="H177" s="151" t="s">
        <v>244</v>
      </c>
      <c r="I177" s="152" t="str">
        <f>+IF('5 Valoración Control'!I177="","",'5 Valoración Control'!I177)</f>
        <v/>
      </c>
      <c r="J177" s="795" t="str">
        <f>+'6 Mapa Calor Residual'!$C$23</f>
        <v/>
      </c>
      <c r="K177" s="796" t="str">
        <f>+'6 Mapa Calor Residual'!$D$23</f>
        <v/>
      </c>
      <c r="L177" s="797"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4"/>
      <c r="B178" s="787"/>
      <c r="C178" s="779"/>
      <c r="D178" s="782"/>
      <c r="E178" s="790"/>
      <c r="F178" s="798"/>
      <c r="G178" s="787"/>
      <c r="H178" s="140" t="s">
        <v>253</v>
      </c>
      <c r="I178" s="138" t="str">
        <f>+IF('5 Valoración Control'!I178="","",'5 Valoración Control'!I178)</f>
        <v/>
      </c>
      <c r="J178" s="779"/>
      <c r="K178" s="782"/>
      <c r="L178" s="793"/>
      <c r="M178" s="489"/>
      <c r="N178" s="490"/>
      <c r="O178" s="491"/>
      <c r="P178" s="491"/>
      <c r="Q178" s="492"/>
      <c r="R178" s="493"/>
      <c r="S178" s="494"/>
      <c r="T178" s="492"/>
      <c r="U178" s="491"/>
      <c r="V178" s="470"/>
      <c r="W178" s="470"/>
      <c r="X178" s="495"/>
      <c r="Y178" s="490"/>
      <c r="Z178" s="491"/>
      <c r="AA178" s="496"/>
      <c r="AB178" s="497"/>
    </row>
    <row r="179" spans="1:28" x14ac:dyDescent="0.35">
      <c r="A179" s="784"/>
      <c r="B179" s="787"/>
      <c r="C179" s="779"/>
      <c r="D179" s="782"/>
      <c r="E179" s="790"/>
      <c r="F179" s="798"/>
      <c r="G179" s="787"/>
      <c r="H179" s="140" t="s">
        <v>257</v>
      </c>
      <c r="I179" s="138" t="str">
        <f>+IF('5 Valoración Control'!I179="","",'5 Valoración Control'!I179)</f>
        <v/>
      </c>
      <c r="J179" s="779"/>
      <c r="K179" s="782"/>
      <c r="L179" s="793"/>
      <c r="M179" s="489"/>
      <c r="N179" s="490"/>
      <c r="O179" s="491"/>
      <c r="P179" s="491"/>
      <c r="Q179" s="492"/>
      <c r="R179" s="493"/>
      <c r="S179" s="494"/>
      <c r="T179" s="492"/>
      <c r="U179" s="491"/>
      <c r="V179" s="470"/>
      <c r="W179" s="470"/>
      <c r="X179" s="495"/>
      <c r="Y179" s="490"/>
      <c r="Z179" s="491"/>
      <c r="AA179" s="496"/>
      <c r="AB179" s="497"/>
    </row>
    <row r="180" spans="1:28" x14ac:dyDescent="0.35">
      <c r="A180" s="784"/>
      <c r="B180" s="787"/>
      <c r="C180" s="779"/>
      <c r="D180" s="782"/>
      <c r="E180" s="790"/>
      <c r="F180" s="798" t="s">
        <v>258</v>
      </c>
      <c r="G180" s="787" t="str">
        <f>+IF('5 Valoración Control'!G180="","",'5 Valoración Control'!G180)</f>
        <v/>
      </c>
      <c r="H180" s="140" t="s">
        <v>244</v>
      </c>
      <c r="I180" s="138" t="str">
        <f>+IF('5 Valoración Control'!I180="","",'5 Valoración Control'!I180)</f>
        <v/>
      </c>
      <c r="J180" s="779"/>
      <c r="K180" s="782"/>
      <c r="L180" s="793"/>
      <c r="M180" s="489"/>
      <c r="N180" s="490"/>
      <c r="O180" s="491"/>
      <c r="P180" s="491"/>
      <c r="Q180" s="492"/>
      <c r="R180" s="493"/>
      <c r="S180" s="494"/>
      <c r="T180" s="492"/>
      <c r="U180" s="491"/>
      <c r="V180" s="470"/>
      <c r="W180" s="470"/>
      <c r="X180" s="495"/>
      <c r="Y180" s="490"/>
      <c r="Z180" s="491"/>
      <c r="AA180" s="496"/>
      <c r="AB180" s="497"/>
    </row>
    <row r="181" spans="1:28" x14ac:dyDescent="0.35">
      <c r="A181" s="784"/>
      <c r="B181" s="787"/>
      <c r="C181" s="779"/>
      <c r="D181" s="782"/>
      <c r="E181" s="790"/>
      <c r="F181" s="798"/>
      <c r="G181" s="787"/>
      <c r="H181" s="140" t="s">
        <v>253</v>
      </c>
      <c r="I181" s="138" t="str">
        <f>+IF('5 Valoración Control'!I181="","",'5 Valoración Control'!I181)</f>
        <v/>
      </c>
      <c r="J181" s="779"/>
      <c r="K181" s="782"/>
      <c r="L181" s="793"/>
      <c r="M181" s="489"/>
      <c r="N181" s="490"/>
      <c r="O181" s="491"/>
      <c r="P181" s="491"/>
      <c r="Q181" s="492"/>
      <c r="R181" s="493"/>
      <c r="S181" s="494"/>
      <c r="T181" s="492"/>
      <c r="U181" s="491"/>
      <c r="V181" s="470"/>
      <c r="W181" s="470"/>
      <c r="X181" s="495"/>
      <c r="Y181" s="490"/>
      <c r="Z181" s="491"/>
      <c r="AA181" s="496"/>
      <c r="AB181" s="497"/>
    </row>
    <row r="182" spans="1:28" x14ac:dyDescent="0.35">
      <c r="A182" s="784"/>
      <c r="B182" s="787"/>
      <c r="C182" s="779"/>
      <c r="D182" s="782"/>
      <c r="E182" s="790"/>
      <c r="F182" s="798"/>
      <c r="G182" s="787"/>
      <c r="H182" s="140" t="s">
        <v>257</v>
      </c>
      <c r="I182" s="138" t="str">
        <f>+IF('5 Valoración Control'!I182="","",'5 Valoración Control'!I182)</f>
        <v/>
      </c>
      <c r="J182" s="779"/>
      <c r="K182" s="782"/>
      <c r="L182" s="793"/>
      <c r="M182" s="489"/>
      <c r="N182" s="490"/>
      <c r="O182" s="491"/>
      <c r="P182" s="491"/>
      <c r="Q182" s="492"/>
      <c r="R182" s="493"/>
      <c r="S182" s="494"/>
      <c r="T182" s="492"/>
      <c r="U182" s="491"/>
      <c r="V182" s="470"/>
      <c r="W182" s="470"/>
      <c r="X182" s="495"/>
      <c r="Y182" s="490"/>
      <c r="Z182" s="491"/>
      <c r="AA182" s="496"/>
      <c r="AB182" s="497"/>
    </row>
    <row r="183" spans="1:28" x14ac:dyDescent="0.35">
      <c r="A183" s="784"/>
      <c r="B183" s="787"/>
      <c r="C183" s="779"/>
      <c r="D183" s="782"/>
      <c r="E183" s="790"/>
      <c r="F183" s="798" t="s">
        <v>259</v>
      </c>
      <c r="G183" s="787" t="str">
        <f>+IF('5 Valoración Control'!G183="","",'5 Valoración Control'!G183)</f>
        <v/>
      </c>
      <c r="H183" s="140" t="s">
        <v>244</v>
      </c>
      <c r="I183" s="138" t="str">
        <f>+IF('5 Valoración Control'!I183="","",'5 Valoración Control'!I183)</f>
        <v/>
      </c>
      <c r="J183" s="779"/>
      <c r="K183" s="782"/>
      <c r="L183" s="793"/>
      <c r="M183" s="489"/>
      <c r="N183" s="490"/>
      <c r="O183" s="491"/>
      <c r="P183" s="491"/>
      <c r="Q183" s="492"/>
      <c r="R183" s="493"/>
      <c r="S183" s="494"/>
      <c r="T183" s="492"/>
      <c r="U183" s="491"/>
      <c r="V183" s="470"/>
      <c r="W183" s="470"/>
      <c r="X183" s="495"/>
      <c r="Y183" s="490"/>
      <c r="Z183" s="491"/>
      <c r="AA183" s="496"/>
      <c r="AB183" s="497"/>
    </row>
    <row r="184" spans="1:28" x14ac:dyDescent="0.35">
      <c r="A184" s="784"/>
      <c r="B184" s="787"/>
      <c r="C184" s="779"/>
      <c r="D184" s="782"/>
      <c r="E184" s="790"/>
      <c r="F184" s="798"/>
      <c r="G184" s="787"/>
      <c r="H184" s="140" t="s">
        <v>253</v>
      </c>
      <c r="I184" s="138" t="str">
        <f>+IF('5 Valoración Control'!I184="","",'5 Valoración Control'!I184)</f>
        <v/>
      </c>
      <c r="J184" s="779"/>
      <c r="K184" s="782"/>
      <c r="L184" s="793"/>
      <c r="M184" s="489"/>
      <c r="N184" s="490"/>
      <c r="O184" s="491"/>
      <c r="P184" s="491"/>
      <c r="Q184" s="492"/>
      <c r="R184" s="493"/>
      <c r="S184" s="494"/>
      <c r="T184" s="492"/>
      <c r="U184" s="491"/>
      <c r="V184" s="470"/>
      <c r="W184" s="470"/>
      <c r="X184" s="495"/>
      <c r="Y184" s="490"/>
      <c r="Z184" s="491"/>
      <c r="AA184" s="496"/>
      <c r="AB184" s="497"/>
    </row>
    <row r="185" spans="1:28" x14ac:dyDescent="0.35">
      <c r="A185" s="784"/>
      <c r="B185" s="787"/>
      <c r="C185" s="779"/>
      <c r="D185" s="782"/>
      <c r="E185" s="790"/>
      <c r="F185" s="798"/>
      <c r="G185" s="787"/>
      <c r="H185" s="140" t="s">
        <v>257</v>
      </c>
      <c r="I185" s="138" t="str">
        <f>+IF('5 Valoración Control'!I185="","",'5 Valoración Control'!I185)</f>
        <v/>
      </c>
      <c r="J185" s="779"/>
      <c r="K185" s="782"/>
      <c r="L185" s="793"/>
      <c r="M185" s="489"/>
      <c r="N185" s="490"/>
      <c r="O185" s="491"/>
      <c r="P185" s="491"/>
      <c r="Q185" s="492"/>
      <c r="R185" s="493"/>
      <c r="S185" s="494"/>
      <c r="T185" s="492"/>
      <c r="U185" s="491"/>
      <c r="V185" s="470"/>
      <c r="W185" s="470"/>
      <c r="X185" s="495"/>
      <c r="Y185" s="490"/>
      <c r="Z185" s="491"/>
      <c r="AA185" s="496"/>
      <c r="AB185" s="497"/>
    </row>
    <row r="186" spans="1:28" x14ac:dyDescent="0.35">
      <c r="A186" s="784"/>
      <c r="B186" s="787"/>
      <c r="C186" s="779"/>
      <c r="D186" s="782"/>
      <c r="E186" s="790"/>
      <c r="F186" s="798" t="s">
        <v>260</v>
      </c>
      <c r="G186" s="787" t="str">
        <f>+IF('5 Valoración Control'!G186="","",'5 Valoración Control'!G186)</f>
        <v/>
      </c>
      <c r="H186" s="140" t="s">
        <v>244</v>
      </c>
      <c r="I186" s="138" t="str">
        <f>+IF('5 Valoración Control'!I186="","",'5 Valoración Control'!I186)</f>
        <v/>
      </c>
      <c r="J186" s="779"/>
      <c r="K186" s="782"/>
      <c r="L186" s="793"/>
      <c r="M186" s="489"/>
      <c r="N186" s="490"/>
      <c r="O186" s="491"/>
      <c r="P186" s="491"/>
      <c r="Q186" s="492"/>
      <c r="R186" s="493"/>
      <c r="S186" s="494"/>
      <c r="T186" s="492"/>
      <c r="U186" s="491"/>
      <c r="V186" s="470"/>
      <c r="W186" s="470"/>
      <c r="X186" s="495"/>
      <c r="Y186" s="490"/>
      <c r="Z186" s="491"/>
      <c r="AA186" s="496"/>
      <c r="AB186" s="497"/>
    </row>
    <row r="187" spans="1:28" x14ac:dyDescent="0.35">
      <c r="A187" s="784"/>
      <c r="B187" s="787"/>
      <c r="C187" s="779"/>
      <c r="D187" s="782"/>
      <c r="E187" s="790"/>
      <c r="F187" s="798"/>
      <c r="G187" s="787"/>
      <c r="H187" s="140" t="s">
        <v>253</v>
      </c>
      <c r="I187" s="138" t="str">
        <f>+IF('5 Valoración Control'!I187="","",'5 Valoración Control'!I187)</f>
        <v/>
      </c>
      <c r="J187" s="779"/>
      <c r="K187" s="782"/>
      <c r="L187" s="793"/>
      <c r="M187" s="489"/>
      <c r="N187" s="490"/>
      <c r="O187" s="491"/>
      <c r="P187" s="491"/>
      <c r="Q187" s="492"/>
      <c r="R187" s="493"/>
      <c r="S187" s="494"/>
      <c r="T187" s="492"/>
      <c r="U187" s="491"/>
      <c r="V187" s="470"/>
      <c r="W187" s="470"/>
      <c r="X187" s="495"/>
      <c r="Y187" s="490"/>
      <c r="Z187" s="491"/>
      <c r="AA187" s="496"/>
      <c r="AB187" s="497"/>
    </row>
    <row r="188" spans="1:28" x14ac:dyDescent="0.35">
      <c r="A188" s="784"/>
      <c r="B188" s="787"/>
      <c r="C188" s="779"/>
      <c r="D188" s="782"/>
      <c r="E188" s="790"/>
      <c r="F188" s="798"/>
      <c r="G188" s="787"/>
      <c r="H188" s="140" t="s">
        <v>257</v>
      </c>
      <c r="I188" s="138" t="str">
        <f>+IF('5 Valoración Control'!I188="","",'5 Valoración Control'!I188)</f>
        <v/>
      </c>
      <c r="J188" s="779"/>
      <c r="K188" s="782"/>
      <c r="L188" s="793"/>
      <c r="M188" s="489"/>
      <c r="N188" s="490"/>
      <c r="O188" s="491"/>
      <c r="P188" s="491"/>
      <c r="Q188" s="492"/>
      <c r="R188" s="493"/>
      <c r="S188" s="494"/>
      <c r="T188" s="492"/>
      <c r="U188" s="491"/>
      <c r="V188" s="470"/>
      <c r="W188" s="470"/>
      <c r="X188" s="495"/>
      <c r="Y188" s="490"/>
      <c r="Z188" s="491"/>
      <c r="AA188" s="496"/>
      <c r="AB188" s="497"/>
    </row>
    <row r="189" spans="1:28" x14ac:dyDescent="0.35">
      <c r="A189" s="784"/>
      <c r="B189" s="787"/>
      <c r="C189" s="779"/>
      <c r="D189" s="782"/>
      <c r="E189" s="790"/>
      <c r="F189" s="798" t="s">
        <v>261</v>
      </c>
      <c r="G189" s="787" t="str">
        <f>+IF('5 Valoración Control'!G189="","",'5 Valoración Control'!G189)</f>
        <v/>
      </c>
      <c r="H189" s="140" t="s">
        <v>244</v>
      </c>
      <c r="I189" s="138" t="str">
        <f>+IF('5 Valoración Control'!I189="","",'5 Valoración Control'!I189)</f>
        <v/>
      </c>
      <c r="J189" s="779"/>
      <c r="K189" s="782"/>
      <c r="L189" s="793"/>
      <c r="M189" s="489"/>
      <c r="N189" s="490"/>
      <c r="O189" s="491"/>
      <c r="P189" s="491"/>
      <c r="Q189" s="492"/>
      <c r="R189" s="493"/>
      <c r="S189" s="494"/>
      <c r="T189" s="492"/>
      <c r="U189" s="491"/>
      <c r="V189" s="470"/>
      <c r="W189" s="470"/>
      <c r="X189" s="495"/>
      <c r="Y189" s="490"/>
      <c r="Z189" s="491"/>
      <c r="AA189" s="496"/>
      <c r="AB189" s="497"/>
    </row>
    <row r="190" spans="1:28" x14ac:dyDescent="0.35">
      <c r="A190" s="784"/>
      <c r="B190" s="787"/>
      <c r="C190" s="779"/>
      <c r="D190" s="782"/>
      <c r="E190" s="790"/>
      <c r="F190" s="798"/>
      <c r="G190" s="787"/>
      <c r="H190" s="140" t="s">
        <v>253</v>
      </c>
      <c r="I190" s="138" t="str">
        <f>+IF('5 Valoración Control'!I190="","",'5 Valoración Control'!I190)</f>
        <v/>
      </c>
      <c r="J190" s="779"/>
      <c r="K190" s="782"/>
      <c r="L190" s="793"/>
      <c r="M190" s="489"/>
      <c r="N190" s="490"/>
      <c r="O190" s="491"/>
      <c r="P190" s="491"/>
      <c r="Q190" s="492"/>
      <c r="R190" s="493"/>
      <c r="S190" s="494"/>
      <c r="T190" s="492"/>
      <c r="U190" s="491"/>
      <c r="V190" s="470"/>
      <c r="W190" s="470"/>
      <c r="X190" s="495"/>
      <c r="Y190" s="490"/>
      <c r="Z190" s="491"/>
      <c r="AA190" s="496"/>
      <c r="AB190" s="497"/>
    </row>
    <row r="191" spans="1:28" ht="12" thickBot="1" x14ac:dyDescent="0.4">
      <c r="A191" s="785"/>
      <c r="B191" s="788"/>
      <c r="C191" s="780"/>
      <c r="D191" s="783"/>
      <c r="E191" s="791"/>
      <c r="F191" s="799"/>
      <c r="G191" s="788"/>
      <c r="H191" s="141" t="s">
        <v>257</v>
      </c>
      <c r="I191" s="139" t="str">
        <f>+IF('5 Valoración Control'!I191="","",'5 Valoración Control'!I191)</f>
        <v/>
      </c>
      <c r="J191" s="780"/>
      <c r="K191" s="783"/>
      <c r="L191" s="794"/>
      <c r="M191" s="498"/>
      <c r="N191" s="499"/>
      <c r="O191" s="500"/>
      <c r="P191" s="500"/>
      <c r="Q191" s="501"/>
      <c r="R191" s="502"/>
      <c r="S191" s="503"/>
      <c r="T191" s="501"/>
      <c r="U191" s="500"/>
      <c r="V191" s="504"/>
      <c r="W191" s="504"/>
      <c r="X191" s="505"/>
      <c r="Y191" s="499"/>
      <c r="Z191" s="500"/>
      <c r="AA191" s="506"/>
      <c r="AB191" s="507"/>
    </row>
    <row r="192" spans="1:28" x14ac:dyDescent="0.35">
      <c r="A192" s="777" t="str">
        <f>'1 Contexto e Identificación'!$A$23</f>
        <v>R13</v>
      </c>
      <c r="B192" s="786" t="str">
        <f>+'1 Contexto e Identificación'!$E$23</f>
        <v xml:space="preserve">  </v>
      </c>
      <c r="C192" s="778" t="str">
        <f>+'4 Mapa Calor Inherente'!$C$24</f>
        <v/>
      </c>
      <c r="D192" s="781" t="str">
        <f>+'4 Mapa Calor Inherente'!$D$24</f>
        <v/>
      </c>
      <c r="E192" s="789" t="str">
        <f>+'4 Mapa Calor Inherente'!$E$24</f>
        <v/>
      </c>
      <c r="F192" s="800" t="s">
        <v>243</v>
      </c>
      <c r="G192" s="786" t="str">
        <f>+IF('5 Valoración Control'!G192="","",'5 Valoración Control'!G192)</f>
        <v/>
      </c>
      <c r="H192" s="142" t="s">
        <v>244</v>
      </c>
      <c r="I192" s="130" t="str">
        <f>+IF('5 Valoración Control'!I192="","",'5 Valoración Control'!I192)</f>
        <v/>
      </c>
      <c r="J192" s="778" t="str">
        <f>+'6 Mapa Calor Residual'!$C$24</f>
        <v/>
      </c>
      <c r="K192" s="781" t="str">
        <f>+'6 Mapa Calor Residual'!$D$24</f>
        <v/>
      </c>
      <c r="L192" s="792"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4"/>
      <c r="B193" s="787"/>
      <c r="C193" s="779"/>
      <c r="D193" s="782"/>
      <c r="E193" s="790"/>
      <c r="F193" s="798"/>
      <c r="G193" s="787"/>
      <c r="H193" s="140" t="s">
        <v>253</v>
      </c>
      <c r="I193" s="138" t="str">
        <f>+IF('5 Valoración Control'!I193="","",'5 Valoración Control'!I193)</f>
        <v/>
      </c>
      <c r="J193" s="779"/>
      <c r="K193" s="782"/>
      <c r="L193" s="793"/>
      <c r="M193" s="489"/>
      <c r="N193" s="490"/>
      <c r="O193" s="491"/>
      <c r="P193" s="491"/>
      <c r="Q193" s="492"/>
      <c r="R193" s="493"/>
      <c r="S193" s="494"/>
      <c r="T193" s="492"/>
      <c r="U193" s="491"/>
      <c r="V193" s="470"/>
      <c r="W193" s="470"/>
      <c r="X193" s="495"/>
      <c r="Y193" s="490"/>
      <c r="Z193" s="491"/>
      <c r="AA193" s="496"/>
      <c r="AB193" s="497"/>
    </row>
    <row r="194" spans="1:28" x14ac:dyDescent="0.35">
      <c r="A194" s="784"/>
      <c r="B194" s="787"/>
      <c r="C194" s="779"/>
      <c r="D194" s="782"/>
      <c r="E194" s="790"/>
      <c r="F194" s="798"/>
      <c r="G194" s="787"/>
      <c r="H194" s="140" t="s">
        <v>257</v>
      </c>
      <c r="I194" s="138" t="str">
        <f>+IF('5 Valoración Control'!I194="","",'5 Valoración Control'!I194)</f>
        <v/>
      </c>
      <c r="J194" s="779"/>
      <c r="K194" s="782"/>
      <c r="L194" s="793"/>
      <c r="M194" s="489"/>
      <c r="N194" s="490"/>
      <c r="O194" s="491"/>
      <c r="P194" s="491"/>
      <c r="Q194" s="492"/>
      <c r="R194" s="493"/>
      <c r="S194" s="494"/>
      <c r="T194" s="492"/>
      <c r="U194" s="491"/>
      <c r="V194" s="470"/>
      <c r="W194" s="470"/>
      <c r="X194" s="495"/>
      <c r="Y194" s="490"/>
      <c r="Z194" s="491"/>
      <c r="AA194" s="496"/>
      <c r="AB194" s="497"/>
    </row>
    <row r="195" spans="1:28" x14ac:dyDescent="0.35">
      <c r="A195" s="784"/>
      <c r="B195" s="787"/>
      <c r="C195" s="779"/>
      <c r="D195" s="782"/>
      <c r="E195" s="790"/>
      <c r="F195" s="798" t="s">
        <v>258</v>
      </c>
      <c r="G195" s="787" t="str">
        <f>+IF('5 Valoración Control'!G195="","",'5 Valoración Control'!G195)</f>
        <v/>
      </c>
      <c r="H195" s="140" t="s">
        <v>244</v>
      </c>
      <c r="I195" s="138" t="str">
        <f>+IF('5 Valoración Control'!I195="","",'5 Valoración Control'!I195)</f>
        <v/>
      </c>
      <c r="J195" s="779"/>
      <c r="K195" s="782"/>
      <c r="L195" s="793"/>
      <c r="M195" s="489"/>
      <c r="N195" s="490"/>
      <c r="O195" s="491"/>
      <c r="P195" s="491"/>
      <c r="Q195" s="492"/>
      <c r="R195" s="493"/>
      <c r="S195" s="494"/>
      <c r="T195" s="492"/>
      <c r="U195" s="491"/>
      <c r="V195" s="470"/>
      <c r="W195" s="470"/>
      <c r="X195" s="495"/>
      <c r="Y195" s="490"/>
      <c r="Z195" s="491"/>
      <c r="AA195" s="496"/>
      <c r="AB195" s="497"/>
    </row>
    <row r="196" spans="1:28" x14ac:dyDescent="0.35">
      <c r="A196" s="784"/>
      <c r="B196" s="787"/>
      <c r="C196" s="779"/>
      <c r="D196" s="782"/>
      <c r="E196" s="790"/>
      <c r="F196" s="798"/>
      <c r="G196" s="787"/>
      <c r="H196" s="140" t="s">
        <v>253</v>
      </c>
      <c r="I196" s="138" t="str">
        <f>+IF('5 Valoración Control'!I196="","",'5 Valoración Control'!I196)</f>
        <v/>
      </c>
      <c r="J196" s="779"/>
      <c r="K196" s="782"/>
      <c r="L196" s="793"/>
      <c r="M196" s="489"/>
      <c r="N196" s="490"/>
      <c r="O196" s="491"/>
      <c r="P196" s="491"/>
      <c r="Q196" s="492"/>
      <c r="R196" s="493"/>
      <c r="S196" s="494"/>
      <c r="T196" s="492"/>
      <c r="U196" s="491"/>
      <c r="V196" s="470"/>
      <c r="W196" s="470"/>
      <c r="X196" s="495"/>
      <c r="Y196" s="490"/>
      <c r="Z196" s="491"/>
      <c r="AA196" s="496"/>
      <c r="AB196" s="497"/>
    </row>
    <row r="197" spans="1:28" x14ac:dyDescent="0.35">
      <c r="A197" s="784"/>
      <c r="B197" s="787"/>
      <c r="C197" s="779"/>
      <c r="D197" s="782"/>
      <c r="E197" s="790"/>
      <c r="F197" s="798"/>
      <c r="G197" s="787"/>
      <c r="H197" s="140" t="s">
        <v>257</v>
      </c>
      <c r="I197" s="138" t="str">
        <f>+IF('5 Valoración Control'!I197="","",'5 Valoración Control'!I197)</f>
        <v/>
      </c>
      <c r="J197" s="779"/>
      <c r="K197" s="782"/>
      <c r="L197" s="793"/>
      <c r="M197" s="489"/>
      <c r="N197" s="490"/>
      <c r="O197" s="491"/>
      <c r="P197" s="491"/>
      <c r="Q197" s="492"/>
      <c r="R197" s="493"/>
      <c r="S197" s="494"/>
      <c r="T197" s="492"/>
      <c r="U197" s="491"/>
      <c r="V197" s="470"/>
      <c r="W197" s="470"/>
      <c r="X197" s="495"/>
      <c r="Y197" s="490"/>
      <c r="Z197" s="491"/>
      <c r="AA197" s="496"/>
      <c r="AB197" s="497"/>
    </row>
    <row r="198" spans="1:28" x14ac:dyDescent="0.35">
      <c r="A198" s="784"/>
      <c r="B198" s="787"/>
      <c r="C198" s="779"/>
      <c r="D198" s="782"/>
      <c r="E198" s="790"/>
      <c r="F198" s="798" t="s">
        <v>259</v>
      </c>
      <c r="G198" s="787" t="str">
        <f>+IF('5 Valoración Control'!G198="","",'5 Valoración Control'!G198)</f>
        <v/>
      </c>
      <c r="H198" s="140" t="s">
        <v>244</v>
      </c>
      <c r="I198" s="138" t="str">
        <f>+IF('5 Valoración Control'!I198="","",'5 Valoración Control'!I198)</f>
        <v/>
      </c>
      <c r="J198" s="779"/>
      <c r="K198" s="782"/>
      <c r="L198" s="793"/>
      <c r="M198" s="489"/>
      <c r="N198" s="490"/>
      <c r="O198" s="491"/>
      <c r="P198" s="491"/>
      <c r="Q198" s="492"/>
      <c r="R198" s="493"/>
      <c r="S198" s="494"/>
      <c r="T198" s="492"/>
      <c r="U198" s="491"/>
      <c r="V198" s="470"/>
      <c r="W198" s="470"/>
      <c r="X198" s="495"/>
      <c r="Y198" s="490"/>
      <c r="Z198" s="491"/>
      <c r="AA198" s="496"/>
      <c r="AB198" s="497"/>
    </row>
    <row r="199" spans="1:28" x14ac:dyDescent="0.35">
      <c r="A199" s="784"/>
      <c r="B199" s="787"/>
      <c r="C199" s="779"/>
      <c r="D199" s="782"/>
      <c r="E199" s="790"/>
      <c r="F199" s="798"/>
      <c r="G199" s="787"/>
      <c r="H199" s="140" t="s">
        <v>253</v>
      </c>
      <c r="I199" s="138" t="str">
        <f>+IF('5 Valoración Control'!I199="","",'5 Valoración Control'!I199)</f>
        <v/>
      </c>
      <c r="J199" s="779"/>
      <c r="K199" s="782"/>
      <c r="L199" s="793"/>
      <c r="M199" s="489"/>
      <c r="N199" s="490"/>
      <c r="O199" s="491"/>
      <c r="P199" s="491"/>
      <c r="Q199" s="492"/>
      <c r="R199" s="493"/>
      <c r="S199" s="494"/>
      <c r="T199" s="492"/>
      <c r="U199" s="491"/>
      <c r="V199" s="470"/>
      <c r="W199" s="470"/>
      <c r="X199" s="495"/>
      <c r="Y199" s="490"/>
      <c r="Z199" s="491"/>
      <c r="AA199" s="496"/>
      <c r="AB199" s="497"/>
    </row>
    <row r="200" spans="1:28" x14ac:dyDescent="0.35">
      <c r="A200" s="784"/>
      <c r="B200" s="787"/>
      <c r="C200" s="779"/>
      <c r="D200" s="782"/>
      <c r="E200" s="790"/>
      <c r="F200" s="798"/>
      <c r="G200" s="787"/>
      <c r="H200" s="140" t="s">
        <v>257</v>
      </c>
      <c r="I200" s="138" t="str">
        <f>+IF('5 Valoración Control'!I200="","",'5 Valoración Control'!I200)</f>
        <v/>
      </c>
      <c r="J200" s="779"/>
      <c r="K200" s="782"/>
      <c r="L200" s="793"/>
      <c r="M200" s="489"/>
      <c r="N200" s="490"/>
      <c r="O200" s="491"/>
      <c r="P200" s="491"/>
      <c r="Q200" s="492"/>
      <c r="R200" s="493"/>
      <c r="S200" s="494"/>
      <c r="T200" s="492"/>
      <c r="U200" s="491"/>
      <c r="V200" s="470"/>
      <c r="W200" s="470"/>
      <c r="X200" s="495"/>
      <c r="Y200" s="490"/>
      <c r="Z200" s="491"/>
      <c r="AA200" s="496"/>
      <c r="AB200" s="497"/>
    </row>
    <row r="201" spans="1:28" x14ac:dyDescent="0.35">
      <c r="A201" s="784"/>
      <c r="B201" s="787"/>
      <c r="C201" s="779"/>
      <c r="D201" s="782"/>
      <c r="E201" s="790"/>
      <c r="F201" s="798" t="s">
        <v>260</v>
      </c>
      <c r="G201" s="787" t="str">
        <f>+IF('5 Valoración Control'!G201="","",'5 Valoración Control'!G201)</f>
        <v/>
      </c>
      <c r="H201" s="140" t="s">
        <v>244</v>
      </c>
      <c r="I201" s="138" t="str">
        <f>+IF('5 Valoración Control'!I201="","",'5 Valoración Control'!I201)</f>
        <v/>
      </c>
      <c r="J201" s="779"/>
      <c r="K201" s="782"/>
      <c r="L201" s="793"/>
      <c r="M201" s="489"/>
      <c r="N201" s="490"/>
      <c r="O201" s="491"/>
      <c r="P201" s="491"/>
      <c r="Q201" s="492"/>
      <c r="R201" s="493"/>
      <c r="S201" s="494"/>
      <c r="T201" s="492"/>
      <c r="U201" s="491"/>
      <c r="V201" s="470"/>
      <c r="W201" s="470"/>
      <c r="X201" s="495"/>
      <c r="Y201" s="490"/>
      <c r="Z201" s="491"/>
      <c r="AA201" s="496"/>
      <c r="AB201" s="497"/>
    </row>
    <row r="202" spans="1:28" x14ac:dyDescent="0.35">
      <c r="A202" s="784"/>
      <c r="B202" s="787"/>
      <c r="C202" s="779"/>
      <c r="D202" s="782"/>
      <c r="E202" s="790"/>
      <c r="F202" s="798"/>
      <c r="G202" s="787"/>
      <c r="H202" s="140" t="s">
        <v>253</v>
      </c>
      <c r="I202" s="138" t="str">
        <f>+IF('5 Valoración Control'!I202="","",'5 Valoración Control'!I202)</f>
        <v/>
      </c>
      <c r="J202" s="779"/>
      <c r="K202" s="782"/>
      <c r="L202" s="793"/>
      <c r="M202" s="489"/>
      <c r="N202" s="490"/>
      <c r="O202" s="491"/>
      <c r="P202" s="491"/>
      <c r="Q202" s="492"/>
      <c r="R202" s="493"/>
      <c r="S202" s="494"/>
      <c r="T202" s="492"/>
      <c r="U202" s="491"/>
      <c r="V202" s="470"/>
      <c r="W202" s="470"/>
      <c r="X202" s="495"/>
      <c r="Y202" s="490"/>
      <c r="Z202" s="491"/>
      <c r="AA202" s="496"/>
      <c r="AB202" s="497"/>
    </row>
    <row r="203" spans="1:28" x14ac:dyDescent="0.35">
      <c r="A203" s="784"/>
      <c r="B203" s="787"/>
      <c r="C203" s="779"/>
      <c r="D203" s="782"/>
      <c r="E203" s="790"/>
      <c r="F203" s="798"/>
      <c r="G203" s="787"/>
      <c r="H203" s="140" t="s">
        <v>257</v>
      </c>
      <c r="I203" s="138" t="str">
        <f>+IF('5 Valoración Control'!I203="","",'5 Valoración Control'!I203)</f>
        <v/>
      </c>
      <c r="J203" s="779"/>
      <c r="K203" s="782"/>
      <c r="L203" s="793"/>
      <c r="M203" s="489"/>
      <c r="N203" s="490"/>
      <c r="O203" s="491"/>
      <c r="P203" s="491"/>
      <c r="Q203" s="492"/>
      <c r="R203" s="493"/>
      <c r="S203" s="494"/>
      <c r="T203" s="492"/>
      <c r="U203" s="491"/>
      <c r="V203" s="470"/>
      <c r="W203" s="470"/>
      <c r="X203" s="495"/>
      <c r="Y203" s="490"/>
      <c r="Z203" s="491"/>
      <c r="AA203" s="496"/>
      <c r="AB203" s="497"/>
    </row>
    <row r="204" spans="1:28" x14ac:dyDescent="0.35">
      <c r="A204" s="784"/>
      <c r="B204" s="787"/>
      <c r="C204" s="779"/>
      <c r="D204" s="782"/>
      <c r="E204" s="790"/>
      <c r="F204" s="798" t="s">
        <v>261</v>
      </c>
      <c r="G204" s="787" t="str">
        <f>+IF('5 Valoración Control'!G204="","",'5 Valoración Control'!G204)</f>
        <v/>
      </c>
      <c r="H204" s="140" t="s">
        <v>244</v>
      </c>
      <c r="I204" s="138" t="str">
        <f>+IF('5 Valoración Control'!I204="","",'5 Valoración Control'!I204)</f>
        <v/>
      </c>
      <c r="J204" s="779"/>
      <c r="K204" s="782"/>
      <c r="L204" s="793"/>
      <c r="M204" s="489"/>
      <c r="N204" s="490"/>
      <c r="O204" s="491"/>
      <c r="P204" s="491"/>
      <c r="Q204" s="492"/>
      <c r="R204" s="493"/>
      <c r="S204" s="494"/>
      <c r="T204" s="492"/>
      <c r="U204" s="491"/>
      <c r="V204" s="470"/>
      <c r="W204" s="470"/>
      <c r="X204" s="495"/>
      <c r="Y204" s="490"/>
      <c r="Z204" s="491"/>
      <c r="AA204" s="496"/>
      <c r="AB204" s="497"/>
    </row>
    <row r="205" spans="1:28" x14ac:dyDescent="0.35">
      <c r="A205" s="784"/>
      <c r="B205" s="787"/>
      <c r="C205" s="779"/>
      <c r="D205" s="782"/>
      <c r="E205" s="790"/>
      <c r="F205" s="798"/>
      <c r="G205" s="787"/>
      <c r="H205" s="140" t="s">
        <v>253</v>
      </c>
      <c r="I205" s="138" t="str">
        <f>+IF('5 Valoración Control'!I205="","",'5 Valoración Control'!I205)</f>
        <v/>
      </c>
      <c r="J205" s="779"/>
      <c r="K205" s="782"/>
      <c r="L205" s="793"/>
      <c r="M205" s="489"/>
      <c r="N205" s="490"/>
      <c r="O205" s="491"/>
      <c r="P205" s="491"/>
      <c r="Q205" s="492"/>
      <c r="R205" s="493"/>
      <c r="S205" s="494"/>
      <c r="T205" s="492"/>
      <c r="U205" s="491"/>
      <c r="V205" s="470"/>
      <c r="W205" s="470"/>
      <c r="X205" s="495"/>
      <c r="Y205" s="490"/>
      <c r="Z205" s="491"/>
      <c r="AA205" s="496"/>
      <c r="AB205" s="497"/>
    </row>
    <row r="206" spans="1:28" ht="12" thickBot="1" x14ac:dyDescent="0.4">
      <c r="A206" s="785"/>
      <c r="B206" s="788"/>
      <c r="C206" s="780"/>
      <c r="D206" s="783"/>
      <c r="E206" s="791"/>
      <c r="F206" s="799"/>
      <c r="G206" s="788"/>
      <c r="H206" s="141" t="s">
        <v>257</v>
      </c>
      <c r="I206" s="139" t="str">
        <f>+IF('5 Valoración Control'!I206="","",'5 Valoración Control'!I206)</f>
        <v/>
      </c>
      <c r="J206" s="780"/>
      <c r="K206" s="783"/>
      <c r="L206" s="794"/>
      <c r="M206" s="498"/>
      <c r="N206" s="499"/>
      <c r="O206" s="500"/>
      <c r="P206" s="500"/>
      <c r="Q206" s="501"/>
      <c r="R206" s="502"/>
      <c r="S206" s="503"/>
      <c r="T206" s="501"/>
      <c r="U206" s="500"/>
      <c r="V206" s="504"/>
      <c r="W206" s="504"/>
      <c r="X206" s="505"/>
      <c r="Y206" s="499"/>
      <c r="Z206" s="500"/>
      <c r="AA206" s="506"/>
      <c r="AB206" s="507"/>
    </row>
    <row r="207" spans="1:28" x14ac:dyDescent="0.35">
      <c r="A207" s="777" t="str">
        <f>'1 Contexto e Identificación'!$A$24</f>
        <v>R14</v>
      </c>
      <c r="B207" s="786" t="str">
        <f>+'1 Contexto e Identificación'!$E$24</f>
        <v xml:space="preserve">  </v>
      </c>
      <c r="C207" s="778" t="str">
        <f>+'4 Mapa Calor Inherente'!$C$25</f>
        <v/>
      </c>
      <c r="D207" s="781" t="str">
        <f>+'4 Mapa Calor Inherente'!$D$25</f>
        <v/>
      </c>
      <c r="E207" s="789" t="str">
        <f>+'4 Mapa Calor Inherente'!$E$25</f>
        <v/>
      </c>
      <c r="F207" s="800" t="s">
        <v>243</v>
      </c>
      <c r="G207" s="786" t="str">
        <f>+IF('5 Valoración Control'!G207="","",'5 Valoración Control'!G207)</f>
        <v/>
      </c>
      <c r="H207" s="142" t="s">
        <v>244</v>
      </c>
      <c r="I207" s="130" t="str">
        <f>+IF('5 Valoración Control'!I207="","",'5 Valoración Control'!I207)</f>
        <v/>
      </c>
      <c r="J207" s="778" t="str">
        <f>+'6 Mapa Calor Residual'!$C$25</f>
        <v/>
      </c>
      <c r="K207" s="781" t="str">
        <f>+'6 Mapa Calor Residual'!$D$25</f>
        <v/>
      </c>
      <c r="L207" s="792"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4"/>
      <c r="B208" s="787"/>
      <c r="C208" s="779"/>
      <c r="D208" s="782"/>
      <c r="E208" s="790"/>
      <c r="F208" s="798"/>
      <c r="G208" s="787"/>
      <c r="H208" s="140" t="s">
        <v>253</v>
      </c>
      <c r="I208" s="138" t="str">
        <f>+IF('5 Valoración Control'!I208="","",'5 Valoración Control'!I208)</f>
        <v/>
      </c>
      <c r="J208" s="779"/>
      <c r="K208" s="782"/>
      <c r="L208" s="793"/>
      <c r="M208" s="489"/>
      <c r="N208" s="490"/>
      <c r="O208" s="491"/>
      <c r="P208" s="491"/>
      <c r="Q208" s="492"/>
      <c r="R208" s="493"/>
      <c r="S208" s="494"/>
      <c r="T208" s="492"/>
      <c r="U208" s="491"/>
      <c r="V208" s="470"/>
      <c r="W208" s="470"/>
      <c r="X208" s="495"/>
      <c r="Y208" s="490"/>
      <c r="Z208" s="491"/>
      <c r="AA208" s="496"/>
      <c r="AB208" s="497"/>
    </row>
    <row r="209" spans="1:28" x14ac:dyDescent="0.35">
      <c r="A209" s="784"/>
      <c r="B209" s="787"/>
      <c r="C209" s="779"/>
      <c r="D209" s="782"/>
      <c r="E209" s="790"/>
      <c r="F209" s="798"/>
      <c r="G209" s="787"/>
      <c r="H209" s="140" t="s">
        <v>257</v>
      </c>
      <c r="I209" s="138" t="str">
        <f>+IF('5 Valoración Control'!I209="","",'5 Valoración Control'!I209)</f>
        <v/>
      </c>
      <c r="J209" s="779"/>
      <c r="K209" s="782"/>
      <c r="L209" s="793"/>
      <c r="M209" s="489"/>
      <c r="N209" s="490"/>
      <c r="O209" s="491"/>
      <c r="P209" s="491"/>
      <c r="Q209" s="492"/>
      <c r="R209" s="493"/>
      <c r="S209" s="494"/>
      <c r="T209" s="492"/>
      <c r="U209" s="491"/>
      <c r="V209" s="470"/>
      <c r="W209" s="470"/>
      <c r="X209" s="495"/>
      <c r="Y209" s="490"/>
      <c r="Z209" s="491"/>
      <c r="AA209" s="496"/>
      <c r="AB209" s="497"/>
    </row>
    <row r="210" spans="1:28" x14ac:dyDescent="0.35">
      <c r="A210" s="784"/>
      <c r="B210" s="787"/>
      <c r="C210" s="779"/>
      <c r="D210" s="782"/>
      <c r="E210" s="790"/>
      <c r="F210" s="798" t="s">
        <v>258</v>
      </c>
      <c r="G210" s="787" t="str">
        <f>+IF('5 Valoración Control'!G210="","",'5 Valoración Control'!G210)</f>
        <v/>
      </c>
      <c r="H210" s="140" t="s">
        <v>244</v>
      </c>
      <c r="I210" s="138" t="str">
        <f>+IF('5 Valoración Control'!I210="","",'5 Valoración Control'!I210)</f>
        <v/>
      </c>
      <c r="J210" s="779"/>
      <c r="K210" s="782"/>
      <c r="L210" s="793"/>
      <c r="M210" s="489"/>
      <c r="N210" s="490"/>
      <c r="O210" s="491"/>
      <c r="P210" s="491"/>
      <c r="Q210" s="492"/>
      <c r="R210" s="493"/>
      <c r="S210" s="494"/>
      <c r="T210" s="492"/>
      <c r="U210" s="491"/>
      <c r="V210" s="470"/>
      <c r="W210" s="470"/>
      <c r="X210" s="495"/>
      <c r="Y210" s="490"/>
      <c r="Z210" s="491"/>
      <c r="AA210" s="496"/>
      <c r="AB210" s="497"/>
    </row>
    <row r="211" spans="1:28" x14ac:dyDescent="0.35">
      <c r="A211" s="784"/>
      <c r="B211" s="787"/>
      <c r="C211" s="779"/>
      <c r="D211" s="782"/>
      <c r="E211" s="790"/>
      <c r="F211" s="798"/>
      <c r="G211" s="787"/>
      <c r="H211" s="140" t="s">
        <v>253</v>
      </c>
      <c r="I211" s="138" t="str">
        <f>+IF('5 Valoración Control'!I211="","",'5 Valoración Control'!I211)</f>
        <v/>
      </c>
      <c r="J211" s="779"/>
      <c r="K211" s="782"/>
      <c r="L211" s="793"/>
      <c r="M211" s="489"/>
      <c r="N211" s="490"/>
      <c r="O211" s="491"/>
      <c r="P211" s="491"/>
      <c r="Q211" s="492"/>
      <c r="R211" s="493"/>
      <c r="S211" s="494"/>
      <c r="T211" s="492"/>
      <c r="U211" s="491"/>
      <c r="V211" s="470"/>
      <c r="W211" s="470"/>
      <c r="X211" s="495"/>
      <c r="Y211" s="490"/>
      <c r="Z211" s="491"/>
      <c r="AA211" s="496"/>
      <c r="AB211" s="497"/>
    </row>
    <row r="212" spans="1:28" x14ac:dyDescent="0.35">
      <c r="A212" s="784"/>
      <c r="B212" s="787"/>
      <c r="C212" s="779"/>
      <c r="D212" s="782"/>
      <c r="E212" s="790"/>
      <c r="F212" s="798"/>
      <c r="G212" s="787"/>
      <c r="H212" s="140" t="s">
        <v>257</v>
      </c>
      <c r="I212" s="138" t="str">
        <f>+IF('5 Valoración Control'!I212="","",'5 Valoración Control'!I212)</f>
        <v/>
      </c>
      <c r="J212" s="779"/>
      <c r="K212" s="782"/>
      <c r="L212" s="793"/>
      <c r="M212" s="489"/>
      <c r="N212" s="490"/>
      <c r="O212" s="491"/>
      <c r="P212" s="491"/>
      <c r="Q212" s="492"/>
      <c r="R212" s="493"/>
      <c r="S212" s="494"/>
      <c r="T212" s="492"/>
      <c r="U212" s="491"/>
      <c r="V212" s="470"/>
      <c r="W212" s="470"/>
      <c r="X212" s="495"/>
      <c r="Y212" s="490"/>
      <c r="Z212" s="491"/>
      <c r="AA212" s="496"/>
      <c r="AB212" s="497"/>
    </row>
    <row r="213" spans="1:28" x14ac:dyDescent="0.35">
      <c r="A213" s="784"/>
      <c r="B213" s="787"/>
      <c r="C213" s="779"/>
      <c r="D213" s="782"/>
      <c r="E213" s="790"/>
      <c r="F213" s="798" t="s">
        <v>259</v>
      </c>
      <c r="G213" s="787" t="str">
        <f>+IF('5 Valoración Control'!G213="","",'5 Valoración Control'!G213)</f>
        <v/>
      </c>
      <c r="H213" s="140" t="s">
        <v>244</v>
      </c>
      <c r="I213" s="138" t="str">
        <f>+IF('5 Valoración Control'!I213="","",'5 Valoración Control'!I213)</f>
        <v/>
      </c>
      <c r="J213" s="779"/>
      <c r="K213" s="782"/>
      <c r="L213" s="793"/>
      <c r="M213" s="489"/>
      <c r="N213" s="490"/>
      <c r="O213" s="491"/>
      <c r="P213" s="491"/>
      <c r="Q213" s="492"/>
      <c r="R213" s="493"/>
      <c r="S213" s="494"/>
      <c r="T213" s="492"/>
      <c r="U213" s="491"/>
      <c r="V213" s="470"/>
      <c r="W213" s="470"/>
      <c r="X213" s="495"/>
      <c r="Y213" s="490"/>
      <c r="Z213" s="491"/>
      <c r="AA213" s="496"/>
      <c r="AB213" s="497"/>
    </row>
    <row r="214" spans="1:28" x14ac:dyDescent="0.35">
      <c r="A214" s="784"/>
      <c r="B214" s="787"/>
      <c r="C214" s="779"/>
      <c r="D214" s="782"/>
      <c r="E214" s="790"/>
      <c r="F214" s="798"/>
      <c r="G214" s="787"/>
      <c r="H214" s="140" t="s">
        <v>253</v>
      </c>
      <c r="I214" s="138" t="str">
        <f>+IF('5 Valoración Control'!I214="","",'5 Valoración Control'!I214)</f>
        <v/>
      </c>
      <c r="J214" s="779"/>
      <c r="K214" s="782"/>
      <c r="L214" s="793"/>
      <c r="M214" s="489"/>
      <c r="N214" s="490"/>
      <c r="O214" s="491"/>
      <c r="P214" s="491"/>
      <c r="Q214" s="492"/>
      <c r="R214" s="493"/>
      <c r="S214" s="494"/>
      <c r="T214" s="492"/>
      <c r="U214" s="491"/>
      <c r="V214" s="470"/>
      <c r="W214" s="470"/>
      <c r="X214" s="495"/>
      <c r="Y214" s="490"/>
      <c r="Z214" s="491"/>
      <c r="AA214" s="496"/>
      <c r="AB214" s="497"/>
    </row>
    <row r="215" spans="1:28" x14ac:dyDescent="0.35">
      <c r="A215" s="784"/>
      <c r="B215" s="787"/>
      <c r="C215" s="779"/>
      <c r="D215" s="782"/>
      <c r="E215" s="790"/>
      <c r="F215" s="798"/>
      <c r="G215" s="787"/>
      <c r="H215" s="140" t="s">
        <v>257</v>
      </c>
      <c r="I215" s="138" t="str">
        <f>+IF('5 Valoración Control'!I215="","",'5 Valoración Control'!I215)</f>
        <v/>
      </c>
      <c r="J215" s="779"/>
      <c r="K215" s="782"/>
      <c r="L215" s="793"/>
      <c r="M215" s="489"/>
      <c r="N215" s="490"/>
      <c r="O215" s="491"/>
      <c r="P215" s="491"/>
      <c r="Q215" s="492"/>
      <c r="R215" s="493"/>
      <c r="S215" s="494"/>
      <c r="T215" s="492"/>
      <c r="U215" s="491"/>
      <c r="V215" s="470"/>
      <c r="W215" s="470"/>
      <c r="X215" s="495"/>
      <c r="Y215" s="490"/>
      <c r="Z215" s="491"/>
      <c r="AA215" s="496"/>
      <c r="AB215" s="497"/>
    </row>
    <row r="216" spans="1:28" x14ac:dyDescent="0.35">
      <c r="A216" s="784"/>
      <c r="B216" s="787"/>
      <c r="C216" s="779"/>
      <c r="D216" s="782"/>
      <c r="E216" s="790"/>
      <c r="F216" s="798" t="s">
        <v>260</v>
      </c>
      <c r="G216" s="787" t="str">
        <f>+IF('5 Valoración Control'!G216="","",'5 Valoración Control'!G216)</f>
        <v/>
      </c>
      <c r="H216" s="140" t="s">
        <v>244</v>
      </c>
      <c r="I216" s="138" t="str">
        <f>+IF('5 Valoración Control'!I216="","",'5 Valoración Control'!I216)</f>
        <v/>
      </c>
      <c r="J216" s="779"/>
      <c r="K216" s="782"/>
      <c r="L216" s="793"/>
      <c r="M216" s="489"/>
      <c r="N216" s="490"/>
      <c r="O216" s="491"/>
      <c r="P216" s="491"/>
      <c r="Q216" s="492"/>
      <c r="R216" s="493"/>
      <c r="S216" s="494"/>
      <c r="T216" s="492"/>
      <c r="U216" s="491"/>
      <c r="V216" s="470"/>
      <c r="W216" s="470"/>
      <c r="X216" s="495"/>
      <c r="Y216" s="490"/>
      <c r="Z216" s="491"/>
      <c r="AA216" s="496"/>
      <c r="AB216" s="497"/>
    </row>
    <row r="217" spans="1:28" x14ac:dyDescent="0.35">
      <c r="A217" s="784"/>
      <c r="B217" s="787"/>
      <c r="C217" s="779"/>
      <c r="D217" s="782"/>
      <c r="E217" s="790"/>
      <c r="F217" s="798"/>
      <c r="G217" s="787"/>
      <c r="H217" s="140" t="s">
        <v>253</v>
      </c>
      <c r="I217" s="138" t="str">
        <f>+IF('5 Valoración Control'!I217="","",'5 Valoración Control'!I217)</f>
        <v/>
      </c>
      <c r="J217" s="779"/>
      <c r="K217" s="782"/>
      <c r="L217" s="793"/>
      <c r="M217" s="489"/>
      <c r="N217" s="490"/>
      <c r="O217" s="491"/>
      <c r="P217" s="491"/>
      <c r="Q217" s="492"/>
      <c r="R217" s="493"/>
      <c r="S217" s="494"/>
      <c r="T217" s="492"/>
      <c r="U217" s="491"/>
      <c r="V217" s="470"/>
      <c r="W217" s="470"/>
      <c r="X217" s="495"/>
      <c r="Y217" s="490"/>
      <c r="Z217" s="491"/>
      <c r="AA217" s="496"/>
      <c r="AB217" s="497"/>
    </row>
    <row r="218" spans="1:28" x14ac:dyDescent="0.35">
      <c r="A218" s="784"/>
      <c r="B218" s="787"/>
      <c r="C218" s="779"/>
      <c r="D218" s="782"/>
      <c r="E218" s="790"/>
      <c r="F218" s="798"/>
      <c r="G218" s="787"/>
      <c r="H218" s="140" t="s">
        <v>257</v>
      </c>
      <c r="I218" s="138" t="str">
        <f>+IF('5 Valoración Control'!I218="","",'5 Valoración Control'!I218)</f>
        <v/>
      </c>
      <c r="J218" s="779"/>
      <c r="K218" s="782"/>
      <c r="L218" s="793"/>
      <c r="M218" s="489"/>
      <c r="N218" s="490"/>
      <c r="O218" s="491"/>
      <c r="P218" s="491"/>
      <c r="Q218" s="492"/>
      <c r="R218" s="493"/>
      <c r="S218" s="494"/>
      <c r="T218" s="492"/>
      <c r="U218" s="491"/>
      <c r="V218" s="470"/>
      <c r="W218" s="470"/>
      <c r="X218" s="495"/>
      <c r="Y218" s="490"/>
      <c r="Z218" s="491"/>
      <c r="AA218" s="496"/>
      <c r="AB218" s="497"/>
    </row>
    <row r="219" spans="1:28" x14ac:dyDescent="0.35">
      <c r="A219" s="784"/>
      <c r="B219" s="787"/>
      <c r="C219" s="779"/>
      <c r="D219" s="782"/>
      <c r="E219" s="790"/>
      <c r="F219" s="798" t="s">
        <v>261</v>
      </c>
      <c r="G219" s="787" t="str">
        <f>+IF('5 Valoración Control'!G219="","",'5 Valoración Control'!G219)</f>
        <v/>
      </c>
      <c r="H219" s="140" t="s">
        <v>244</v>
      </c>
      <c r="I219" s="138" t="str">
        <f>+IF('5 Valoración Control'!I219="","",'5 Valoración Control'!I219)</f>
        <v/>
      </c>
      <c r="J219" s="779"/>
      <c r="K219" s="782"/>
      <c r="L219" s="793"/>
      <c r="M219" s="489"/>
      <c r="N219" s="490"/>
      <c r="O219" s="491"/>
      <c r="P219" s="491"/>
      <c r="Q219" s="492"/>
      <c r="R219" s="493"/>
      <c r="S219" s="494"/>
      <c r="T219" s="492"/>
      <c r="U219" s="491"/>
      <c r="V219" s="470"/>
      <c r="W219" s="470"/>
      <c r="X219" s="495"/>
      <c r="Y219" s="490"/>
      <c r="Z219" s="491"/>
      <c r="AA219" s="496"/>
      <c r="AB219" s="497"/>
    </row>
    <row r="220" spans="1:28" x14ac:dyDescent="0.35">
      <c r="A220" s="784"/>
      <c r="B220" s="787"/>
      <c r="C220" s="779"/>
      <c r="D220" s="782"/>
      <c r="E220" s="790"/>
      <c r="F220" s="798"/>
      <c r="G220" s="787"/>
      <c r="H220" s="140" t="s">
        <v>253</v>
      </c>
      <c r="I220" s="138" t="str">
        <f>+IF('5 Valoración Control'!I220="","",'5 Valoración Control'!I220)</f>
        <v/>
      </c>
      <c r="J220" s="779"/>
      <c r="K220" s="782"/>
      <c r="L220" s="793"/>
      <c r="M220" s="489"/>
      <c r="N220" s="490"/>
      <c r="O220" s="491"/>
      <c r="P220" s="491"/>
      <c r="Q220" s="492"/>
      <c r="R220" s="493"/>
      <c r="S220" s="494"/>
      <c r="T220" s="492"/>
      <c r="U220" s="491"/>
      <c r="V220" s="470"/>
      <c r="W220" s="470"/>
      <c r="X220" s="495"/>
      <c r="Y220" s="490"/>
      <c r="Z220" s="491"/>
      <c r="AA220" s="496"/>
      <c r="AB220" s="497"/>
    </row>
    <row r="221" spans="1:28" ht="12" thickBot="1" x14ac:dyDescent="0.4">
      <c r="A221" s="785"/>
      <c r="B221" s="788"/>
      <c r="C221" s="780"/>
      <c r="D221" s="783"/>
      <c r="E221" s="791"/>
      <c r="F221" s="799"/>
      <c r="G221" s="788"/>
      <c r="H221" s="141" t="s">
        <v>257</v>
      </c>
      <c r="I221" s="139" t="str">
        <f>+IF('5 Valoración Control'!I221="","",'5 Valoración Control'!I221)</f>
        <v/>
      </c>
      <c r="J221" s="780"/>
      <c r="K221" s="783"/>
      <c r="L221" s="794"/>
      <c r="M221" s="498"/>
      <c r="N221" s="499"/>
      <c r="O221" s="500"/>
      <c r="P221" s="500"/>
      <c r="Q221" s="501"/>
      <c r="R221" s="502"/>
      <c r="S221" s="503"/>
      <c r="T221" s="501"/>
      <c r="U221" s="500"/>
      <c r="V221" s="504"/>
      <c r="W221" s="504"/>
      <c r="X221" s="505"/>
      <c r="Y221" s="499"/>
      <c r="Z221" s="500"/>
      <c r="AA221" s="506"/>
      <c r="AB221" s="507"/>
    </row>
    <row r="222" spans="1:28" x14ac:dyDescent="0.35">
      <c r="A222" s="777" t="str">
        <f>'1 Contexto e Identificación'!$A$25</f>
        <v>R15</v>
      </c>
      <c r="B222" s="786" t="str">
        <f>+'1 Contexto e Identificación'!$E$25</f>
        <v xml:space="preserve">  </v>
      </c>
      <c r="C222" s="778" t="str">
        <f>+'4 Mapa Calor Inherente'!$C$26</f>
        <v/>
      </c>
      <c r="D222" s="781" t="str">
        <f>+'4 Mapa Calor Inherente'!$D$26</f>
        <v/>
      </c>
      <c r="E222" s="789" t="str">
        <f>+'4 Mapa Calor Inherente'!$E$26</f>
        <v/>
      </c>
      <c r="F222" s="800" t="s">
        <v>243</v>
      </c>
      <c r="G222" s="786" t="str">
        <f>+IF('5 Valoración Control'!G222="","",'5 Valoración Control'!G222)</f>
        <v/>
      </c>
      <c r="H222" s="142" t="s">
        <v>244</v>
      </c>
      <c r="I222" s="130" t="str">
        <f>+IF('5 Valoración Control'!I222="","",'5 Valoración Control'!I222)</f>
        <v/>
      </c>
      <c r="J222" s="778" t="str">
        <f>+'6 Mapa Calor Residual'!$C$26</f>
        <v/>
      </c>
      <c r="K222" s="781" t="str">
        <f>+'6 Mapa Calor Residual'!$D$26</f>
        <v/>
      </c>
      <c r="L222" s="792"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4"/>
      <c r="B223" s="787"/>
      <c r="C223" s="779"/>
      <c r="D223" s="782"/>
      <c r="E223" s="790"/>
      <c r="F223" s="798"/>
      <c r="G223" s="787"/>
      <c r="H223" s="140" t="s">
        <v>253</v>
      </c>
      <c r="I223" s="138" t="str">
        <f>+IF('5 Valoración Control'!I223="","",'5 Valoración Control'!I223)</f>
        <v/>
      </c>
      <c r="J223" s="779"/>
      <c r="K223" s="782"/>
      <c r="L223" s="793"/>
      <c r="M223" s="489"/>
      <c r="N223" s="490"/>
      <c r="O223" s="491"/>
      <c r="P223" s="491"/>
      <c r="Q223" s="492"/>
      <c r="R223" s="493"/>
      <c r="S223" s="494"/>
      <c r="T223" s="492"/>
      <c r="U223" s="491"/>
      <c r="V223" s="470"/>
      <c r="W223" s="470"/>
      <c r="X223" s="495"/>
      <c r="Y223" s="490"/>
      <c r="Z223" s="491"/>
      <c r="AA223" s="496"/>
      <c r="AB223" s="497"/>
    </row>
    <row r="224" spans="1:28" x14ac:dyDescent="0.35">
      <c r="A224" s="784"/>
      <c r="B224" s="787"/>
      <c r="C224" s="779"/>
      <c r="D224" s="782"/>
      <c r="E224" s="790"/>
      <c r="F224" s="798"/>
      <c r="G224" s="787"/>
      <c r="H224" s="140" t="s">
        <v>257</v>
      </c>
      <c r="I224" s="138" t="str">
        <f>+IF('5 Valoración Control'!I224="","",'5 Valoración Control'!I224)</f>
        <v/>
      </c>
      <c r="J224" s="779"/>
      <c r="K224" s="782"/>
      <c r="L224" s="793"/>
      <c r="M224" s="489"/>
      <c r="N224" s="490"/>
      <c r="O224" s="491"/>
      <c r="P224" s="491"/>
      <c r="Q224" s="492"/>
      <c r="R224" s="493"/>
      <c r="S224" s="494"/>
      <c r="T224" s="492"/>
      <c r="U224" s="491"/>
      <c r="V224" s="470"/>
      <c r="W224" s="470"/>
      <c r="X224" s="495"/>
      <c r="Y224" s="490"/>
      <c r="Z224" s="491"/>
      <c r="AA224" s="496"/>
      <c r="AB224" s="497"/>
    </row>
    <row r="225" spans="1:28" x14ac:dyDescent="0.35">
      <c r="A225" s="784"/>
      <c r="B225" s="787"/>
      <c r="C225" s="779"/>
      <c r="D225" s="782"/>
      <c r="E225" s="790"/>
      <c r="F225" s="798" t="s">
        <v>258</v>
      </c>
      <c r="G225" s="787" t="str">
        <f>+IF('5 Valoración Control'!G225="","",'5 Valoración Control'!G225)</f>
        <v/>
      </c>
      <c r="H225" s="140" t="s">
        <v>244</v>
      </c>
      <c r="I225" s="138" t="str">
        <f>+IF('5 Valoración Control'!I225="","",'5 Valoración Control'!I225)</f>
        <v/>
      </c>
      <c r="J225" s="779"/>
      <c r="K225" s="782"/>
      <c r="L225" s="793"/>
      <c r="M225" s="489"/>
      <c r="N225" s="490"/>
      <c r="O225" s="491"/>
      <c r="P225" s="491"/>
      <c r="Q225" s="492"/>
      <c r="R225" s="493"/>
      <c r="S225" s="494"/>
      <c r="T225" s="492"/>
      <c r="U225" s="491"/>
      <c r="V225" s="470"/>
      <c r="W225" s="470"/>
      <c r="X225" s="495"/>
      <c r="Y225" s="490"/>
      <c r="Z225" s="491"/>
      <c r="AA225" s="496"/>
      <c r="AB225" s="497"/>
    </row>
    <row r="226" spans="1:28" x14ac:dyDescent="0.35">
      <c r="A226" s="784"/>
      <c r="B226" s="787"/>
      <c r="C226" s="779"/>
      <c r="D226" s="782"/>
      <c r="E226" s="790"/>
      <c r="F226" s="798"/>
      <c r="G226" s="787"/>
      <c r="H226" s="140" t="s">
        <v>253</v>
      </c>
      <c r="I226" s="138" t="str">
        <f>+IF('5 Valoración Control'!I226="","",'5 Valoración Control'!I226)</f>
        <v/>
      </c>
      <c r="J226" s="779"/>
      <c r="K226" s="782"/>
      <c r="L226" s="793"/>
      <c r="M226" s="489"/>
      <c r="N226" s="490"/>
      <c r="O226" s="491"/>
      <c r="P226" s="491"/>
      <c r="Q226" s="492"/>
      <c r="R226" s="493"/>
      <c r="S226" s="494"/>
      <c r="T226" s="492"/>
      <c r="U226" s="491"/>
      <c r="V226" s="470"/>
      <c r="W226" s="470"/>
      <c r="X226" s="495"/>
      <c r="Y226" s="490"/>
      <c r="Z226" s="491"/>
      <c r="AA226" s="496"/>
      <c r="AB226" s="497"/>
    </row>
    <row r="227" spans="1:28" x14ac:dyDescent="0.35">
      <c r="A227" s="784"/>
      <c r="B227" s="787"/>
      <c r="C227" s="779"/>
      <c r="D227" s="782"/>
      <c r="E227" s="790"/>
      <c r="F227" s="798"/>
      <c r="G227" s="787"/>
      <c r="H227" s="140" t="s">
        <v>257</v>
      </c>
      <c r="I227" s="138" t="str">
        <f>+IF('5 Valoración Control'!I227="","",'5 Valoración Control'!I227)</f>
        <v/>
      </c>
      <c r="J227" s="779"/>
      <c r="K227" s="782"/>
      <c r="L227" s="793"/>
      <c r="M227" s="489"/>
      <c r="N227" s="490"/>
      <c r="O227" s="491"/>
      <c r="P227" s="491"/>
      <c r="Q227" s="492"/>
      <c r="R227" s="493"/>
      <c r="S227" s="494"/>
      <c r="T227" s="492"/>
      <c r="U227" s="491"/>
      <c r="V227" s="470"/>
      <c r="W227" s="470"/>
      <c r="X227" s="495"/>
      <c r="Y227" s="490"/>
      <c r="Z227" s="491"/>
      <c r="AA227" s="496"/>
      <c r="AB227" s="497"/>
    </row>
    <row r="228" spans="1:28" x14ac:dyDescent="0.35">
      <c r="A228" s="784"/>
      <c r="B228" s="787"/>
      <c r="C228" s="779"/>
      <c r="D228" s="782"/>
      <c r="E228" s="790"/>
      <c r="F228" s="798" t="s">
        <v>259</v>
      </c>
      <c r="G228" s="787" t="str">
        <f>+IF('5 Valoración Control'!G228="","",'5 Valoración Control'!G228)</f>
        <v/>
      </c>
      <c r="H228" s="140" t="s">
        <v>244</v>
      </c>
      <c r="I228" s="138" t="str">
        <f>+IF('5 Valoración Control'!I228="","",'5 Valoración Control'!I228)</f>
        <v/>
      </c>
      <c r="J228" s="779"/>
      <c r="K228" s="782"/>
      <c r="L228" s="793"/>
      <c r="M228" s="489"/>
      <c r="N228" s="490"/>
      <c r="O228" s="491"/>
      <c r="P228" s="491"/>
      <c r="Q228" s="492"/>
      <c r="R228" s="493"/>
      <c r="S228" s="494"/>
      <c r="T228" s="492"/>
      <c r="U228" s="491"/>
      <c r="V228" s="470"/>
      <c r="W228" s="470"/>
      <c r="X228" s="495"/>
      <c r="Y228" s="490"/>
      <c r="Z228" s="491"/>
      <c r="AA228" s="496"/>
      <c r="AB228" s="497"/>
    </row>
    <row r="229" spans="1:28" x14ac:dyDescent="0.35">
      <c r="A229" s="784"/>
      <c r="B229" s="787"/>
      <c r="C229" s="779"/>
      <c r="D229" s="782"/>
      <c r="E229" s="790"/>
      <c r="F229" s="798"/>
      <c r="G229" s="787"/>
      <c r="H229" s="140" t="s">
        <v>253</v>
      </c>
      <c r="I229" s="138" t="str">
        <f>+IF('5 Valoración Control'!I229="","",'5 Valoración Control'!I229)</f>
        <v/>
      </c>
      <c r="J229" s="779"/>
      <c r="K229" s="782"/>
      <c r="L229" s="793"/>
      <c r="M229" s="489"/>
      <c r="N229" s="490"/>
      <c r="O229" s="491"/>
      <c r="P229" s="491"/>
      <c r="Q229" s="492"/>
      <c r="R229" s="493"/>
      <c r="S229" s="494"/>
      <c r="T229" s="492"/>
      <c r="U229" s="491"/>
      <c r="V229" s="470"/>
      <c r="W229" s="470"/>
      <c r="X229" s="495"/>
      <c r="Y229" s="490"/>
      <c r="Z229" s="491"/>
      <c r="AA229" s="496"/>
      <c r="AB229" s="497"/>
    </row>
    <row r="230" spans="1:28" x14ac:dyDescent="0.35">
      <c r="A230" s="784"/>
      <c r="B230" s="787"/>
      <c r="C230" s="779"/>
      <c r="D230" s="782"/>
      <c r="E230" s="790"/>
      <c r="F230" s="798"/>
      <c r="G230" s="787"/>
      <c r="H230" s="140" t="s">
        <v>257</v>
      </c>
      <c r="I230" s="138" t="str">
        <f>+IF('5 Valoración Control'!I230="","",'5 Valoración Control'!I230)</f>
        <v/>
      </c>
      <c r="J230" s="779"/>
      <c r="K230" s="782"/>
      <c r="L230" s="793"/>
      <c r="M230" s="489"/>
      <c r="N230" s="490"/>
      <c r="O230" s="491"/>
      <c r="P230" s="491"/>
      <c r="Q230" s="492"/>
      <c r="R230" s="493"/>
      <c r="S230" s="494"/>
      <c r="T230" s="492"/>
      <c r="U230" s="491"/>
      <c r="V230" s="470"/>
      <c r="W230" s="470"/>
      <c r="X230" s="495"/>
      <c r="Y230" s="490"/>
      <c r="Z230" s="491"/>
      <c r="AA230" s="496"/>
      <c r="AB230" s="497"/>
    </row>
    <row r="231" spans="1:28" x14ac:dyDescent="0.35">
      <c r="A231" s="784"/>
      <c r="B231" s="787"/>
      <c r="C231" s="779"/>
      <c r="D231" s="782"/>
      <c r="E231" s="790"/>
      <c r="F231" s="798" t="s">
        <v>260</v>
      </c>
      <c r="G231" s="787" t="str">
        <f>+IF('5 Valoración Control'!G231="","",'5 Valoración Control'!G231)</f>
        <v/>
      </c>
      <c r="H231" s="140" t="s">
        <v>244</v>
      </c>
      <c r="I231" s="138" t="str">
        <f>+IF('5 Valoración Control'!I231="","",'5 Valoración Control'!I231)</f>
        <v/>
      </c>
      <c r="J231" s="779"/>
      <c r="K231" s="782"/>
      <c r="L231" s="793"/>
      <c r="M231" s="489"/>
      <c r="N231" s="490"/>
      <c r="O231" s="491"/>
      <c r="P231" s="491"/>
      <c r="Q231" s="492"/>
      <c r="R231" s="493"/>
      <c r="S231" s="494"/>
      <c r="T231" s="492"/>
      <c r="U231" s="491"/>
      <c r="V231" s="470"/>
      <c r="W231" s="470"/>
      <c r="X231" s="495"/>
      <c r="Y231" s="490"/>
      <c r="Z231" s="491"/>
      <c r="AA231" s="496"/>
      <c r="AB231" s="497"/>
    </row>
    <row r="232" spans="1:28" x14ac:dyDescent="0.35">
      <c r="A232" s="784"/>
      <c r="B232" s="787"/>
      <c r="C232" s="779"/>
      <c r="D232" s="782"/>
      <c r="E232" s="790"/>
      <c r="F232" s="798"/>
      <c r="G232" s="787"/>
      <c r="H232" s="140" t="s">
        <v>253</v>
      </c>
      <c r="I232" s="138" t="str">
        <f>+IF('5 Valoración Control'!I232="","",'5 Valoración Control'!I232)</f>
        <v/>
      </c>
      <c r="J232" s="779"/>
      <c r="K232" s="782"/>
      <c r="L232" s="793"/>
      <c r="M232" s="489"/>
      <c r="N232" s="490"/>
      <c r="O232" s="491"/>
      <c r="P232" s="491"/>
      <c r="Q232" s="492"/>
      <c r="R232" s="493"/>
      <c r="S232" s="494"/>
      <c r="T232" s="492"/>
      <c r="U232" s="491"/>
      <c r="V232" s="470"/>
      <c r="W232" s="470"/>
      <c r="X232" s="495"/>
      <c r="Y232" s="490"/>
      <c r="Z232" s="491"/>
      <c r="AA232" s="496"/>
      <c r="AB232" s="497"/>
    </row>
    <row r="233" spans="1:28" x14ac:dyDescent="0.35">
      <c r="A233" s="784"/>
      <c r="B233" s="787"/>
      <c r="C233" s="779"/>
      <c r="D233" s="782"/>
      <c r="E233" s="790"/>
      <c r="F233" s="798"/>
      <c r="G233" s="787"/>
      <c r="H233" s="140" t="s">
        <v>257</v>
      </c>
      <c r="I233" s="138" t="str">
        <f>+IF('5 Valoración Control'!I233="","",'5 Valoración Control'!I233)</f>
        <v/>
      </c>
      <c r="J233" s="779"/>
      <c r="K233" s="782"/>
      <c r="L233" s="793"/>
      <c r="M233" s="489"/>
      <c r="N233" s="490"/>
      <c r="O233" s="491"/>
      <c r="P233" s="491"/>
      <c r="Q233" s="492"/>
      <c r="R233" s="493"/>
      <c r="S233" s="494"/>
      <c r="T233" s="492"/>
      <c r="U233" s="491"/>
      <c r="V233" s="470"/>
      <c r="W233" s="470"/>
      <c r="X233" s="495"/>
      <c r="Y233" s="490"/>
      <c r="Z233" s="491"/>
      <c r="AA233" s="496"/>
      <c r="AB233" s="497"/>
    </row>
    <row r="234" spans="1:28" x14ac:dyDescent="0.35">
      <c r="A234" s="784"/>
      <c r="B234" s="787"/>
      <c r="C234" s="779"/>
      <c r="D234" s="782"/>
      <c r="E234" s="790"/>
      <c r="F234" s="798" t="s">
        <v>261</v>
      </c>
      <c r="G234" s="787" t="str">
        <f>+IF('5 Valoración Control'!G234="","",'5 Valoración Control'!G234)</f>
        <v/>
      </c>
      <c r="H234" s="140" t="s">
        <v>244</v>
      </c>
      <c r="I234" s="138" t="str">
        <f>+IF('5 Valoración Control'!I234="","",'5 Valoración Control'!I234)</f>
        <v/>
      </c>
      <c r="J234" s="779"/>
      <c r="K234" s="782"/>
      <c r="L234" s="793"/>
      <c r="M234" s="489"/>
      <c r="N234" s="490"/>
      <c r="O234" s="491"/>
      <c r="P234" s="491"/>
      <c r="Q234" s="492"/>
      <c r="R234" s="493"/>
      <c r="S234" s="494"/>
      <c r="T234" s="492"/>
      <c r="U234" s="491"/>
      <c r="V234" s="470"/>
      <c r="W234" s="470"/>
      <c r="X234" s="495"/>
      <c r="Y234" s="490"/>
      <c r="Z234" s="491"/>
      <c r="AA234" s="496"/>
      <c r="AB234" s="497"/>
    </row>
    <row r="235" spans="1:28" x14ac:dyDescent="0.35">
      <c r="A235" s="784"/>
      <c r="B235" s="787"/>
      <c r="C235" s="779"/>
      <c r="D235" s="782"/>
      <c r="E235" s="790"/>
      <c r="F235" s="798"/>
      <c r="G235" s="787"/>
      <c r="H235" s="140" t="s">
        <v>253</v>
      </c>
      <c r="I235" s="138" t="str">
        <f>+IF('5 Valoración Control'!I235="","",'5 Valoración Control'!I235)</f>
        <v/>
      </c>
      <c r="J235" s="779"/>
      <c r="K235" s="782"/>
      <c r="L235" s="793"/>
      <c r="M235" s="489"/>
      <c r="N235" s="490"/>
      <c r="O235" s="491"/>
      <c r="P235" s="491"/>
      <c r="Q235" s="492"/>
      <c r="R235" s="493"/>
      <c r="S235" s="494"/>
      <c r="T235" s="492"/>
      <c r="U235" s="491"/>
      <c r="V235" s="470"/>
      <c r="W235" s="470"/>
      <c r="X235" s="495"/>
      <c r="Y235" s="490"/>
      <c r="Z235" s="491"/>
      <c r="AA235" s="496"/>
      <c r="AB235" s="497"/>
    </row>
    <row r="236" spans="1:28" ht="12" thickBot="1" x14ac:dyDescent="0.4">
      <c r="A236" s="785"/>
      <c r="B236" s="788"/>
      <c r="C236" s="780"/>
      <c r="D236" s="783"/>
      <c r="E236" s="791"/>
      <c r="F236" s="799"/>
      <c r="G236" s="788"/>
      <c r="H236" s="141" t="s">
        <v>257</v>
      </c>
      <c r="I236" s="139" t="str">
        <f>+IF('5 Valoración Control'!I236="","",'5 Valoración Control'!I236)</f>
        <v/>
      </c>
      <c r="J236" s="780"/>
      <c r="K236" s="783"/>
      <c r="L236" s="794"/>
      <c r="M236" s="498"/>
      <c r="N236" s="499"/>
      <c r="O236" s="500"/>
      <c r="P236" s="500"/>
      <c r="Q236" s="501"/>
      <c r="R236" s="502"/>
      <c r="S236" s="503"/>
      <c r="T236" s="501"/>
      <c r="U236" s="500"/>
      <c r="V236" s="504"/>
      <c r="W236" s="504"/>
      <c r="X236" s="505"/>
      <c r="Y236" s="499"/>
      <c r="Z236" s="500"/>
      <c r="AA236" s="506"/>
      <c r="AB236" s="507"/>
    </row>
    <row r="237" spans="1:28" x14ac:dyDescent="0.35">
      <c r="A237" s="777" t="str">
        <f>'1 Contexto e Identificación'!$A$26</f>
        <v>R16</v>
      </c>
      <c r="B237" s="786" t="str">
        <f>+'1 Contexto e Identificación'!$E$26</f>
        <v xml:space="preserve">  </v>
      </c>
      <c r="C237" s="778" t="str">
        <f>+'4 Mapa Calor Inherente'!$C$27</f>
        <v/>
      </c>
      <c r="D237" s="781" t="str">
        <f>+'4 Mapa Calor Inherente'!$D$27</f>
        <v/>
      </c>
      <c r="E237" s="789" t="str">
        <f>+'4 Mapa Calor Inherente'!$E$27</f>
        <v/>
      </c>
      <c r="F237" s="800" t="s">
        <v>243</v>
      </c>
      <c r="G237" s="786" t="str">
        <f>+IF('5 Valoración Control'!G237="","",'5 Valoración Control'!G237)</f>
        <v/>
      </c>
      <c r="H237" s="142" t="s">
        <v>244</v>
      </c>
      <c r="I237" s="130" t="str">
        <f>+IF('5 Valoración Control'!I237="","",'5 Valoración Control'!I237)</f>
        <v/>
      </c>
      <c r="J237" s="778" t="str">
        <f>+'6 Mapa Calor Residual'!$C$27</f>
        <v/>
      </c>
      <c r="K237" s="781" t="str">
        <f>+'6 Mapa Calor Residual'!$D$27</f>
        <v/>
      </c>
      <c r="L237" s="792"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4"/>
      <c r="B238" s="787"/>
      <c r="C238" s="779"/>
      <c r="D238" s="782"/>
      <c r="E238" s="790"/>
      <c r="F238" s="798"/>
      <c r="G238" s="787"/>
      <c r="H238" s="140" t="s">
        <v>253</v>
      </c>
      <c r="I238" s="138" t="str">
        <f>+IF('5 Valoración Control'!I238="","",'5 Valoración Control'!I238)</f>
        <v/>
      </c>
      <c r="J238" s="779"/>
      <c r="K238" s="782"/>
      <c r="L238" s="793"/>
      <c r="M238" s="489"/>
      <c r="N238" s="490"/>
      <c r="O238" s="491"/>
      <c r="P238" s="491"/>
      <c r="Q238" s="492"/>
      <c r="R238" s="493"/>
      <c r="S238" s="494"/>
      <c r="T238" s="492"/>
      <c r="U238" s="491"/>
      <c r="V238" s="470"/>
      <c r="W238" s="470"/>
      <c r="X238" s="495"/>
      <c r="Y238" s="490"/>
      <c r="Z238" s="491"/>
      <c r="AA238" s="496"/>
      <c r="AB238" s="497"/>
    </row>
    <row r="239" spans="1:28" x14ac:dyDescent="0.35">
      <c r="A239" s="784"/>
      <c r="B239" s="787"/>
      <c r="C239" s="779"/>
      <c r="D239" s="782"/>
      <c r="E239" s="790"/>
      <c r="F239" s="798"/>
      <c r="G239" s="787"/>
      <c r="H239" s="140" t="s">
        <v>257</v>
      </c>
      <c r="I239" s="138" t="str">
        <f>+IF('5 Valoración Control'!I239="","",'5 Valoración Control'!I239)</f>
        <v/>
      </c>
      <c r="J239" s="779"/>
      <c r="K239" s="782"/>
      <c r="L239" s="793"/>
      <c r="M239" s="489"/>
      <c r="N239" s="490"/>
      <c r="O239" s="491"/>
      <c r="P239" s="491"/>
      <c r="Q239" s="492"/>
      <c r="R239" s="493"/>
      <c r="S239" s="494"/>
      <c r="T239" s="492"/>
      <c r="U239" s="491"/>
      <c r="V239" s="470"/>
      <c r="W239" s="470"/>
      <c r="X239" s="495"/>
      <c r="Y239" s="490"/>
      <c r="Z239" s="491"/>
      <c r="AA239" s="496"/>
      <c r="AB239" s="497"/>
    </row>
    <row r="240" spans="1:28" x14ac:dyDescent="0.35">
      <c r="A240" s="784"/>
      <c r="B240" s="787"/>
      <c r="C240" s="779"/>
      <c r="D240" s="782"/>
      <c r="E240" s="790"/>
      <c r="F240" s="798" t="s">
        <v>258</v>
      </c>
      <c r="G240" s="787" t="str">
        <f>+IF('5 Valoración Control'!G240="","",'5 Valoración Control'!G240)</f>
        <v/>
      </c>
      <c r="H240" s="140" t="s">
        <v>244</v>
      </c>
      <c r="I240" s="138" t="str">
        <f>+IF('5 Valoración Control'!I240="","",'5 Valoración Control'!I240)</f>
        <v/>
      </c>
      <c r="J240" s="779"/>
      <c r="K240" s="782"/>
      <c r="L240" s="793"/>
      <c r="M240" s="489"/>
      <c r="N240" s="490"/>
      <c r="O240" s="491"/>
      <c r="P240" s="491"/>
      <c r="Q240" s="492"/>
      <c r="R240" s="493"/>
      <c r="S240" s="494"/>
      <c r="T240" s="492"/>
      <c r="U240" s="491"/>
      <c r="V240" s="470"/>
      <c r="W240" s="470"/>
      <c r="X240" s="495"/>
      <c r="Y240" s="490"/>
      <c r="Z240" s="491"/>
      <c r="AA240" s="496"/>
      <c r="AB240" s="497"/>
    </row>
    <row r="241" spans="1:28" x14ac:dyDescent="0.35">
      <c r="A241" s="784"/>
      <c r="B241" s="787"/>
      <c r="C241" s="779"/>
      <c r="D241" s="782"/>
      <c r="E241" s="790"/>
      <c r="F241" s="798"/>
      <c r="G241" s="787"/>
      <c r="H241" s="140" t="s">
        <v>253</v>
      </c>
      <c r="I241" s="138" t="str">
        <f>+IF('5 Valoración Control'!I241="","",'5 Valoración Control'!I241)</f>
        <v/>
      </c>
      <c r="J241" s="779"/>
      <c r="K241" s="782"/>
      <c r="L241" s="793"/>
      <c r="M241" s="489"/>
      <c r="N241" s="490"/>
      <c r="O241" s="491"/>
      <c r="P241" s="491"/>
      <c r="Q241" s="492"/>
      <c r="R241" s="493"/>
      <c r="S241" s="494"/>
      <c r="T241" s="492"/>
      <c r="U241" s="491"/>
      <c r="V241" s="470"/>
      <c r="W241" s="470"/>
      <c r="X241" s="495"/>
      <c r="Y241" s="490"/>
      <c r="Z241" s="491"/>
      <c r="AA241" s="496"/>
      <c r="AB241" s="497"/>
    </row>
    <row r="242" spans="1:28" x14ac:dyDescent="0.35">
      <c r="A242" s="784"/>
      <c r="B242" s="787"/>
      <c r="C242" s="779"/>
      <c r="D242" s="782"/>
      <c r="E242" s="790"/>
      <c r="F242" s="798"/>
      <c r="G242" s="787"/>
      <c r="H242" s="140" t="s">
        <v>257</v>
      </c>
      <c r="I242" s="138" t="str">
        <f>+IF('5 Valoración Control'!I242="","",'5 Valoración Control'!I242)</f>
        <v/>
      </c>
      <c r="J242" s="779"/>
      <c r="K242" s="782"/>
      <c r="L242" s="793"/>
      <c r="M242" s="489"/>
      <c r="N242" s="490"/>
      <c r="O242" s="491"/>
      <c r="P242" s="491"/>
      <c r="Q242" s="492"/>
      <c r="R242" s="493"/>
      <c r="S242" s="494"/>
      <c r="T242" s="492"/>
      <c r="U242" s="491"/>
      <c r="V242" s="470"/>
      <c r="W242" s="470"/>
      <c r="X242" s="495"/>
      <c r="Y242" s="490"/>
      <c r="Z242" s="491"/>
      <c r="AA242" s="496"/>
      <c r="AB242" s="497"/>
    </row>
    <row r="243" spans="1:28" x14ac:dyDescent="0.35">
      <c r="A243" s="784"/>
      <c r="B243" s="787"/>
      <c r="C243" s="779"/>
      <c r="D243" s="782"/>
      <c r="E243" s="790"/>
      <c r="F243" s="798" t="s">
        <v>259</v>
      </c>
      <c r="G243" s="787" t="str">
        <f>+IF('5 Valoración Control'!G243="","",'5 Valoración Control'!G243)</f>
        <v/>
      </c>
      <c r="H243" s="140" t="s">
        <v>244</v>
      </c>
      <c r="I243" s="138" t="str">
        <f>+IF('5 Valoración Control'!I243="","",'5 Valoración Control'!I243)</f>
        <v/>
      </c>
      <c r="J243" s="779"/>
      <c r="K243" s="782"/>
      <c r="L243" s="793"/>
      <c r="M243" s="489"/>
      <c r="N243" s="490"/>
      <c r="O243" s="491"/>
      <c r="P243" s="491"/>
      <c r="Q243" s="492"/>
      <c r="R243" s="493"/>
      <c r="S243" s="494"/>
      <c r="T243" s="492"/>
      <c r="U243" s="491"/>
      <c r="V243" s="470"/>
      <c r="W243" s="470"/>
      <c r="X243" s="495"/>
      <c r="Y243" s="490"/>
      <c r="Z243" s="491"/>
      <c r="AA243" s="496"/>
      <c r="AB243" s="497"/>
    </row>
    <row r="244" spans="1:28" x14ac:dyDescent="0.35">
      <c r="A244" s="784"/>
      <c r="B244" s="787"/>
      <c r="C244" s="779"/>
      <c r="D244" s="782"/>
      <c r="E244" s="790"/>
      <c r="F244" s="798"/>
      <c r="G244" s="787"/>
      <c r="H244" s="140" t="s">
        <v>253</v>
      </c>
      <c r="I244" s="138" t="str">
        <f>+IF('5 Valoración Control'!I244="","",'5 Valoración Control'!I244)</f>
        <v/>
      </c>
      <c r="J244" s="779"/>
      <c r="K244" s="782"/>
      <c r="L244" s="793"/>
      <c r="M244" s="489"/>
      <c r="N244" s="490"/>
      <c r="O244" s="491"/>
      <c r="P244" s="491"/>
      <c r="Q244" s="492"/>
      <c r="R244" s="493"/>
      <c r="S244" s="494"/>
      <c r="T244" s="492"/>
      <c r="U244" s="491"/>
      <c r="V244" s="470"/>
      <c r="W244" s="470"/>
      <c r="X244" s="495"/>
      <c r="Y244" s="490"/>
      <c r="Z244" s="491"/>
      <c r="AA244" s="496"/>
      <c r="AB244" s="497"/>
    </row>
    <row r="245" spans="1:28" x14ac:dyDescent="0.35">
      <c r="A245" s="784"/>
      <c r="B245" s="787"/>
      <c r="C245" s="779"/>
      <c r="D245" s="782"/>
      <c r="E245" s="790"/>
      <c r="F245" s="798"/>
      <c r="G245" s="787"/>
      <c r="H245" s="140" t="s">
        <v>257</v>
      </c>
      <c r="I245" s="138" t="str">
        <f>+IF('5 Valoración Control'!I245="","",'5 Valoración Control'!I245)</f>
        <v/>
      </c>
      <c r="J245" s="779"/>
      <c r="K245" s="782"/>
      <c r="L245" s="793"/>
      <c r="M245" s="489"/>
      <c r="N245" s="490"/>
      <c r="O245" s="491"/>
      <c r="P245" s="491"/>
      <c r="Q245" s="492"/>
      <c r="R245" s="493"/>
      <c r="S245" s="494"/>
      <c r="T245" s="492"/>
      <c r="U245" s="491"/>
      <c r="V245" s="470"/>
      <c r="W245" s="470"/>
      <c r="X245" s="495"/>
      <c r="Y245" s="490"/>
      <c r="Z245" s="491"/>
      <c r="AA245" s="496"/>
      <c r="AB245" s="497"/>
    </row>
    <row r="246" spans="1:28" x14ac:dyDescent="0.35">
      <c r="A246" s="784"/>
      <c r="B246" s="787"/>
      <c r="C246" s="779"/>
      <c r="D246" s="782"/>
      <c r="E246" s="790"/>
      <c r="F246" s="798" t="s">
        <v>260</v>
      </c>
      <c r="G246" s="787" t="str">
        <f>+IF('5 Valoración Control'!G246="","",'5 Valoración Control'!G246)</f>
        <v/>
      </c>
      <c r="H246" s="140" t="s">
        <v>244</v>
      </c>
      <c r="I246" s="138" t="str">
        <f>+IF('5 Valoración Control'!I246="","",'5 Valoración Control'!I246)</f>
        <v/>
      </c>
      <c r="J246" s="779"/>
      <c r="K246" s="782"/>
      <c r="L246" s="793"/>
      <c r="M246" s="489"/>
      <c r="N246" s="490"/>
      <c r="O246" s="491"/>
      <c r="P246" s="491"/>
      <c r="Q246" s="492"/>
      <c r="R246" s="493"/>
      <c r="S246" s="494"/>
      <c r="T246" s="492"/>
      <c r="U246" s="491"/>
      <c r="V246" s="470"/>
      <c r="W246" s="470"/>
      <c r="X246" s="495"/>
      <c r="Y246" s="490"/>
      <c r="Z246" s="491"/>
      <c r="AA246" s="496"/>
      <c r="AB246" s="497"/>
    </row>
    <row r="247" spans="1:28" x14ac:dyDescent="0.35">
      <c r="A247" s="784"/>
      <c r="B247" s="787"/>
      <c r="C247" s="779"/>
      <c r="D247" s="782"/>
      <c r="E247" s="790"/>
      <c r="F247" s="798"/>
      <c r="G247" s="787"/>
      <c r="H247" s="140" t="s">
        <v>253</v>
      </c>
      <c r="I247" s="138" t="str">
        <f>+IF('5 Valoración Control'!I247="","",'5 Valoración Control'!I247)</f>
        <v/>
      </c>
      <c r="J247" s="779"/>
      <c r="K247" s="782"/>
      <c r="L247" s="793"/>
      <c r="M247" s="489"/>
      <c r="N247" s="490"/>
      <c r="O247" s="491"/>
      <c r="P247" s="491"/>
      <c r="Q247" s="492"/>
      <c r="R247" s="493"/>
      <c r="S247" s="494"/>
      <c r="T247" s="492"/>
      <c r="U247" s="491"/>
      <c r="V247" s="470"/>
      <c r="W247" s="470"/>
      <c r="X247" s="495"/>
      <c r="Y247" s="490"/>
      <c r="Z247" s="491"/>
      <c r="AA247" s="496"/>
      <c r="AB247" s="497"/>
    </row>
    <row r="248" spans="1:28" x14ac:dyDescent="0.35">
      <c r="A248" s="784"/>
      <c r="B248" s="787"/>
      <c r="C248" s="779"/>
      <c r="D248" s="782"/>
      <c r="E248" s="790"/>
      <c r="F248" s="798"/>
      <c r="G248" s="787"/>
      <c r="H248" s="140" t="s">
        <v>257</v>
      </c>
      <c r="I248" s="138" t="str">
        <f>+IF('5 Valoración Control'!I248="","",'5 Valoración Control'!I248)</f>
        <v/>
      </c>
      <c r="J248" s="779"/>
      <c r="K248" s="782"/>
      <c r="L248" s="793"/>
      <c r="M248" s="489"/>
      <c r="N248" s="490"/>
      <c r="O248" s="491"/>
      <c r="P248" s="491"/>
      <c r="Q248" s="492"/>
      <c r="R248" s="493"/>
      <c r="S248" s="494"/>
      <c r="T248" s="492"/>
      <c r="U248" s="491"/>
      <c r="V248" s="470"/>
      <c r="W248" s="470"/>
      <c r="X248" s="495"/>
      <c r="Y248" s="490"/>
      <c r="Z248" s="491"/>
      <c r="AA248" s="496"/>
      <c r="AB248" s="497"/>
    </row>
    <row r="249" spans="1:28" x14ac:dyDescent="0.35">
      <c r="A249" s="784"/>
      <c r="B249" s="787"/>
      <c r="C249" s="779"/>
      <c r="D249" s="782"/>
      <c r="E249" s="790"/>
      <c r="F249" s="798" t="s">
        <v>261</v>
      </c>
      <c r="G249" s="787" t="str">
        <f>+IF('5 Valoración Control'!G249="","",'5 Valoración Control'!G249)</f>
        <v/>
      </c>
      <c r="H249" s="140" t="s">
        <v>244</v>
      </c>
      <c r="I249" s="138" t="str">
        <f>+IF('5 Valoración Control'!I249="","",'5 Valoración Control'!I249)</f>
        <v/>
      </c>
      <c r="J249" s="779"/>
      <c r="K249" s="782"/>
      <c r="L249" s="793"/>
      <c r="M249" s="489"/>
      <c r="N249" s="490"/>
      <c r="O249" s="491"/>
      <c r="P249" s="491"/>
      <c r="Q249" s="492"/>
      <c r="R249" s="493"/>
      <c r="S249" s="494"/>
      <c r="T249" s="492"/>
      <c r="U249" s="491"/>
      <c r="V249" s="470"/>
      <c r="W249" s="470"/>
      <c r="X249" s="495"/>
      <c r="Y249" s="490"/>
      <c r="Z249" s="491"/>
      <c r="AA249" s="496"/>
      <c r="AB249" s="497"/>
    </row>
    <row r="250" spans="1:28" x14ac:dyDescent="0.35">
      <c r="A250" s="784"/>
      <c r="B250" s="787"/>
      <c r="C250" s="779"/>
      <c r="D250" s="782"/>
      <c r="E250" s="790"/>
      <c r="F250" s="798"/>
      <c r="G250" s="787"/>
      <c r="H250" s="140" t="s">
        <v>253</v>
      </c>
      <c r="I250" s="138" t="str">
        <f>+IF('5 Valoración Control'!I250="","",'5 Valoración Control'!I250)</f>
        <v/>
      </c>
      <c r="J250" s="779"/>
      <c r="K250" s="782"/>
      <c r="L250" s="793"/>
      <c r="M250" s="489"/>
      <c r="N250" s="490"/>
      <c r="O250" s="491"/>
      <c r="P250" s="491"/>
      <c r="Q250" s="492"/>
      <c r="R250" s="493"/>
      <c r="S250" s="494"/>
      <c r="T250" s="492"/>
      <c r="U250" s="491"/>
      <c r="V250" s="470"/>
      <c r="W250" s="470"/>
      <c r="X250" s="495"/>
      <c r="Y250" s="490"/>
      <c r="Z250" s="491"/>
      <c r="AA250" s="496"/>
      <c r="AB250" s="497"/>
    </row>
    <row r="251" spans="1:28" ht="12" thickBot="1" x14ac:dyDescent="0.4">
      <c r="A251" s="785"/>
      <c r="B251" s="788"/>
      <c r="C251" s="780"/>
      <c r="D251" s="783"/>
      <c r="E251" s="791"/>
      <c r="F251" s="799"/>
      <c r="G251" s="788"/>
      <c r="H251" s="141" t="s">
        <v>257</v>
      </c>
      <c r="I251" s="139" t="str">
        <f>+IF('5 Valoración Control'!I251="","",'5 Valoración Control'!I251)</f>
        <v/>
      </c>
      <c r="J251" s="780"/>
      <c r="K251" s="783"/>
      <c r="L251" s="794"/>
      <c r="M251" s="498"/>
      <c r="N251" s="499"/>
      <c r="O251" s="500"/>
      <c r="P251" s="500"/>
      <c r="Q251" s="501"/>
      <c r="R251" s="502"/>
      <c r="S251" s="503"/>
      <c r="T251" s="501"/>
      <c r="U251" s="500"/>
      <c r="V251" s="504"/>
      <c r="W251" s="504"/>
      <c r="X251" s="505"/>
      <c r="Y251" s="499"/>
      <c r="Z251" s="500"/>
      <c r="AA251" s="506"/>
      <c r="AB251" s="507"/>
    </row>
    <row r="252" spans="1:28" x14ac:dyDescent="0.35">
      <c r="A252" s="777" t="str">
        <f>'1 Contexto e Identificación'!$A$27</f>
        <v>R17</v>
      </c>
      <c r="B252" s="786" t="str">
        <f>+'1 Contexto e Identificación'!$E$27</f>
        <v xml:space="preserve">  </v>
      </c>
      <c r="C252" s="778" t="str">
        <f>+'4 Mapa Calor Inherente'!$C$28</f>
        <v/>
      </c>
      <c r="D252" s="781" t="str">
        <f>+'4 Mapa Calor Inherente'!$D$28</f>
        <v/>
      </c>
      <c r="E252" s="789" t="str">
        <f>+'4 Mapa Calor Inherente'!$E$28</f>
        <v/>
      </c>
      <c r="F252" s="800" t="s">
        <v>243</v>
      </c>
      <c r="G252" s="786" t="str">
        <f>+IF('5 Valoración Control'!G252="","",'5 Valoración Control'!G252)</f>
        <v/>
      </c>
      <c r="H252" s="142" t="s">
        <v>244</v>
      </c>
      <c r="I252" s="130" t="str">
        <f>+IF('5 Valoración Control'!I252="","",'5 Valoración Control'!I252)</f>
        <v/>
      </c>
      <c r="J252" s="778" t="str">
        <f>+'6 Mapa Calor Residual'!$C$28</f>
        <v/>
      </c>
      <c r="K252" s="781" t="str">
        <f>+'6 Mapa Calor Residual'!$D$28</f>
        <v/>
      </c>
      <c r="L252" s="792"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4"/>
      <c r="B253" s="787"/>
      <c r="C253" s="779"/>
      <c r="D253" s="782"/>
      <c r="E253" s="790"/>
      <c r="F253" s="798"/>
      <c r="G253" s="787"/>
      <c r="H253" s="140" t="s">
        <v>253</v>
      </c>
      <c r="I253" s="138" t="str">
        <f>+IF('5 Valoración Control'!I253="","",'5 Valoración Control'!I253)</f>
        <v/>
      </c>
      <c r="J253" s="779"/>
      <c r="K253" s="782"/>
      <c r="L253" s="793"/>
      <c r="M253" s="489"/>
      <c r="N253" s="490"/>
      <c r="O253" s="491"/>
      <c r="P253" s="491"/>
      <c r="Q253" s="492"/>
      <c r="R253" s="493"/>
      <c r="S253" s="494"/>
      <c r="T253" s="492"/>
      <c r="U253" s="491"/>
      <c r="V253" s="470"/>
      <c r="W253" s="470"/>
      <c r="X253" s="495"/>
      <c r="Y253" s="490"/>
      <c r="Z253" s="491"/>
      <c r="AA253" s="496"/>
      <c r="AB253" s="497"/>
    </row>
    <row r="254" spans="1:28" x14ac:dyDescent="0.35">
      <c r="A254" s="784"/>
      <c r="B254" s="787"/>
      <c r="C254" s="779"/>
      <c r="D254" s="782"/>
      <c r="E254" s="790"/>
      <c r="F254" s="798"/>
      <c r="G254" s="787"/>
      <c r="H254" s="140" t="s">
        <v>257</v>
      </c>
      <c r="I254" s="138" t="str">
        <f>+IF('5 Valoración Control'!I254="","",'5 Valoración Control'!I254)</f>
        <v/>
      </c>
      <c r="J254" s="779"/>
      <c r="K254" s="782"/>
      <c r="L254" s="793"/>
      <c r="M254" s="489"/>
      <c r="N254" s="490"/>
      <c r="O254" s="491"/>
      <c r="P254" s="491"/>
      <c r="Q254" s="492"/>
      <c r="R254" s="493"/>
      <c r="S254" s="494"/>
      <c r="T254" s="492"/>
      <c r="U254" s="491"/>
      <c r="V254" s="470"/>
      <c r="W254" s="470"/>
      <c r="X254" s="495"/>
      <c r="Y254" s="490"/>
      <c r="Z254" s="491"/>
      <c r="AA254" s="496"/>
      <c r="AB254" s="497"/>
    </row>
    <row r="255" spans="1:28" x14ac:dyDescent="0.35">
      <c r="A255" s="784"/>
      <c r="B255" s="787"/>
      <c r="C255" s="779"/>
      <c r="D255" s="782"/>
      <c r="E255" s="790"/>
      <c r="F255" s="798" t="s">
        <v>258</v>
      </c>
      <c r="G255" s="787" t="str">
        <f>+IF('5 Valoración Control'!G255="","",'5 Valoración Control'!G255)</f>
        <v/>
      </c>
      <c r="H255" s="140" t="s">
        <v>244</v>
      </c>
      <c r="I255" s="138" t="str">
        <f>+IF('5 Valoración Control'!I255="","",'5 Valoración Control'!I255)</f>
        <v/>
      </c>
      <c r="J255" s="779"/>
      <c r="K255" s="782"/>
      <c r="L255" s="793"/>
      <c r="M255" s="489"/>
      <c r="N255" s="490"/>
      <c r="O255" s="491"/>
      <c r="P255" s="491"/>
      <c r="Q255" s="492"/>
      <c r="R255" s="493"/>
      <c r="S255" s="494"/>
      <c r="T255" s="492"/>
      <c r="U255" s="491"/>
      <c r="V255" s="470"/>
      <c r="W255" s="470"/>
      <c r="X255" s="495"/>
      <c r="Y255" s="490"/>
      <c r="Z255" s="491"/>
      <c r="AA255" s="496"/>
      <c r="AB255" s="497"/>
    </row>
    <row r="256" spans="1:28" x14ac:dyDescent="0.35">
      <c r="A256" s="784"/>
      <c r="B256" s="787"/>
      <c r="C256" s="779"/>
      <c r="D256" s="782"/>
      <c r="E256" s="790"/>
      <c r="F256" s="798"/>
      <c r="G256" s="787"/>
      <c r="H256" s="140" t="s">
        <v>253</v>
      </c>
      <c r="I256" s="138" t="str">
        <f>+IF('5 Valoración Control'!I256="","",'5 Valoración Control'!I256)</f>
        <v/>
      </c>
      <c r="J256" s="779"/>
      <c r="K256" s="782"/>
      <c r="L256" s="793"/>
      <c r="M256" s="489"/>
      <c r="N256" s="490"/>
      <c r="O256" s="491"/>
      <c r="P256" s="491"/>
      <c r="Q256" s="492"/>
      <c r="R256" s="493"/>
      <c r="S256" s="494"/>
      <c r="T256" s="492"/>
      <c r="U256" s="491"/>
      <c r="V256" s="470"/>
      <c r="W256" s="470"/>
      <c r="X256" s="495"/>
      <c r="Y256" s="490"/>
      <c r="Z256" s="491"/>
      <c r="AA256" s="496"/>
      <c r="AB256" s="497"/>
    </row>
    <row r="257" spans="1:28" x14ac:dyDescent="0.35">
      <c r="A257" s="784"/>
      <c r="B257" s="787"/>
      <c r="C257" s="779"/>
      <c r="D257" s="782"/>
      <c r="E257" s="790"/>
      <c r="F257" s="798"/>
      <c r="G257" s="787"/>
      <c r="H257" s="140" t="s">
        <v>257</v>
      </c>
      <c r="I257" s="138" t="str">
        <f>+IF('5 Valoración Control'!I257="","",'5 Valoración Control'!I257)</f>
        <v/>
      </c>
      <c r="J257" s="779"/>
      <c r="K257" s="782"/>
      <c r="L257" s="793"/>
      <c r="M257" s="489"/>
      <c r="N257" s="490"/>
      <c r="O257" s="491"/>
      <c r="P257" s="491"/>
      <c r="Q257" s="492"/>
      <c r="R257" s="493"/>
      <c r="S257" s="494"/>
      <c r="T257" s="492"/>
      <c r="U257" s="491"/>
      <c r="V257" s="470"/>
      <c r="W257" s="470"/>
      <c r="X257" s="495"/>
      <c r="Y257" s="490"/>
      <c r="Z257" s="491"/>
      <c r="AA257" s="496"/>
      <c r="AB257" s="497"/>
    </row>
    <row r="258" spans="1:28" x14ac:dyDescent="0.35">
      <c r="A258" s="784"/>
      <c r="B258" s="787"/>
      <c r="C258" s="779"/>
      <c r="D258" s="782"/>
      <c r="E258" s="790"/>
      <c r="F258" s="798" t="s">
        <v>259</v>
      </c>
      <c r="G258" s="787" t="str">
        <f>+IF('5 Valoración Control'!G258="","",'5 Valoración Control'!G258)</f>
        <v/>
      </c>
      <c r="H258" s="140" t="s">
        <v>244</v>
      </c>
      <c r="I258" s="138" t="str">
        <f>+IF('5 Valoración Control'!I258="","",'5 Valoración Control'!I258)</f>
        <v/>
      </c>
      <c r="J258" s="779"/>
      <c r="K258" s="782"/>
      <c r="L258" s="793"/>
      <c r="M258" s="489"/>
      <c r="N258" s="490"/>
      <c r="O258" s="491"/>
      <c r="P258" s="491"/>
      <c r="Q258" s="492"/>
      <c r="R258" s="493"/>
      <c r="S258" s="494"/>
      <c r="T258" s="492"/>
      <c r="U258" s="491"/>
      <c r="V258" s="470"/>
      <c r="W258" s="470"/>
      <c r="X258" s="495"/>
      <c r="Y258" s="490"/>
      <c r="Z258" s="491"/>
      <c r="AA258" s="496"/>
      <c r="AB258" s="497"/>
    </row>
    <row r="259" spans="1:28" x14ac:dyDescent="0.35">
      <c r="A259" s="784"/>
      <c r="B259" s="787"/>
      <c r="C259" s="779"/>
      <c r="D259" s="782"/>
      <c r="E259" s="790"/>
      <c r="F259" s="798"/>
      <c r="G259" s="787"/>
      <c r="H259" s="140" t="s">
        <v>253</v>
      </c>
      <c r="I259" s="138" t="str">
        <f>+IF('5 Valoración Control'!I259="","",'5 Valoración Control'!I259)</f>
        <v/>
      </c>
      <c r="J259" s="779"/>
      <c r="K259" s="782"/>
      <c r="L259" s="793"/>
      <c r="M259" s="489"/>
      <c r="N259" s="490"/>
      <c r="O259" s="491"/>
      <c r="P259" s="491"/>
      <c r="Q259" s="492"/>
      <c r="R259" s="493"/>
      <c r="S259" s="494"/>
      <c r="T259" s="492"/>
      <c r="U259" s="491"/>
      <c r="V259" s="470"/>
      <c r="W259" s="470"/>
      <c r="X259" s="495"/>
      <c r="Y259" s="490"/>
      <c r="Z259" s="491"/>
      <c r="AA259" s="496"/>
      <c r="AB259" s="497"/>
    </row>
    <row r="260" spans="1:28" x14ac:dyDescent="0.35">
      <c r="A260" s="784"/>
      <c r="B260" s="787"/>
      <c r="C260" s="779"/>
      <c r="D260" s="782"/>
      <c r="E260" s="790"/>
      <c r="F260" s="798"/>
      <c r="G260" s="787"/>
      <c r="H260" s="140" t="s">
        <v>257</v>
      </c>
      <c r="I260" s="138" t="str">
        <f>+IF('5 Valoración Control'!I260="","",'5 Valoración Control'!I260)</f>
        <v/>
      </c>
      <c r="J260" s="779"/>
      <c r="K260" s="782"/>
      <c r="L260" s="793"/>
      <c r="M260" s="489"/>
      <c r="N260" s="490"/>
      <c r="O260" s="491"/>
      <c r="P260" s="491"/>
      <c r="Q260" s="492"/>
      <c r="R260" s="493"/>
      <c r="S260" s="494"/>
      <c r="T260" s="492"/>
      <c r="U260" s="491"/>
      <c r="V260" s="470"/>
      <c r="W260" s="470"/>
      <c r="X260" s="495"/>
      <c r="Y260" s="490"/>
      <c r="Z260" s="491"/>
      <c r="AA260" s="496"/>
      <c r="AB260" s="497"/>
    </row>
    <row r="261" spans="1:28" x14ac:dyDescent="0.35">
      <c r="A261" s="784"/>
      <c r="B261" s="787"/>
      <c r="C261" s="779"/>
      <c r="D261" s="782"/>
      <c r="E261" s="790"/>
      <c r="F261" s="798" t="s">
        <v>260</v>
      </c>
      <c r="G261" s="787" t="str">
        <f>+IF('5 Valoración Control'!G261="","",'5 Valoración Control'!G261)</f>
        <v/>
      </c>
      <c r="H261" s="140" t="s">
        <v>244</v>
      </c>
      <c r="I261" s="138" t="str">
        <f>+IF('5 Valoración Control'!I261="","",'5 Valoración Control'!I261)</f>
        <v/>
      </c>
      <c r="J261" s="779"/>
      <c r="K261" s="782"/>
      <c r="L261" s="793"/>
      <c r="M261" s="489"/>
      <c r="N261" s="490"/>
      <c r="O261" s="491"/>
      <c r="P261" s="491"/>
      <c r="Q261" s="492"/>
      <c r="R261" s="493"/>
      <c r="S261" s="494"/>
      <c r="T261" s="492"/>
      <c r="U261" s="491"/>
      <c r="V261" s="470"/>
      <c r="W261" s="470"/>
      <c r="X261" s="495"/>
      <c r="Y261" s="490"/>
      <c r="Z261" s="491"/>
      <c r="AA261" s="496"/>
      <c r="AB261" s="497"/>
    </row>
    <row r="262" spans="1:28" x14ac:dyDescent="0.35">
      <c r="A262" s="784"/>
      <c r="B262" s="787"/>
      <c r="C262" s="779"/>
      <c r="D262" s="782"/>
      <c r="E262" s="790"/>
      <c r="F262" s="798"/>
      <c r="G262" s="787"/>
      <c r="H262" s="140" t="s">
        <v>253</v>
      </c>
      <c r="I262" s="138" t="str">
        <f>+IF('5 Valoración Control'!I262="","",'5 Valoración Control'!I262)</f>
        <v/>
      </c>
      <c r="J262" s="779"/>
      <c r="K262" s="782"/>
      <c r="L262" s="793"/>
      <c r="M262" s="489"/>
      <c r="N262" s="490"/>
      <c r="O262" s="491"/>
      <c r="P262" s="491"/>
      <c r="Q262" s="492"/>
      <c r="R262" s="493"/>
      <c r="S262" s="494"/>
      <c r="T262" s="492"/>
      <c r="U262" s="491"/>
      <c r="V262" s="470"/>
      <c r="W262" s="470"/>
      <c r="X262" s="495"/>
      <c r="Y262" s="490"/>
      <c r="Z262" s="491"/>
      <c r="AA262" s="496"/>
      <c r="AB262" s="497"/>
    </row>
    <row r="263" spans="1:28" x14ac:dyDescent="0.35">
      <c r="A263" s="784"/>
      <c r="B263" s="787"/>
      <c r="C263" s="779"/>
      <c r="D263" s="782"/>
      <c r="E263" s="790"/>
      <c r="F263" s="798"/>
      <c r="G263" s="787"/>
      <c r="H263" s="140" t="s">
        <v>257</v>
      </c>
      <c r="I263" s="138" t="str">
        <f>+IF('5 Valoración Control'!I263="","",'5 Valoración Control'!I263)</f>
        <v/>
      </c>
      <c r="J263" s="779"/>
      <c r="K263" s="782"/>
      <c r="L263" s="793"/>
      <c r="M263" s="489"/>
      <c r="N263" s="490"/>
      <c r="O263" s="491"/>
      <c r="P263" s="491"/>
      <c r="Q263" s="492"/>
      <c r="R263" s="493"/>
      <c r="S263" s="494"/>
      <c r="T263" s="492"/>
      <c r="U263" s="491"/>
      <c r="V263" s="470"/>
      <c r="W263" s="470"/>
      <c r="X263" s="495"/>
      <c r="Y263" s="490"/>
      <c r="Z263" s="491"/>
      <c r="AA263" s="496"/>
      <c r="AB263" s="497"/>
    </row>
    <row r="264" spans="1:28" x14ac:dyDescent="0.35">
      <c r="A264" s="784"/>
      <c r="B264" s="787"/>
      <c r="C264" s="779"/>
      <c r="D264" s="782"/>
      <c r="E264" s="790"/>
      <c r="F264" s="798" t="s">
        <v>261</v>
      </c>
      <c r="G264" s="787" t="str">
        <f>+IF('5 Valoración Control'!G264="","",'5 Valoración Control'!G264)</f>
        <v/>
      </c>
      <c r="H264" s="140" t="s">
        <v>244</v>
      </c>
      <c r="I264" s="138" t="str">
        <f>+IF('5 Valoración Control'!I264="","",'5 Valoración Control'!I264)</f>
        <v/>
      </c>
      <c r="J264" s="779"/>
      <c r="K264" s="782"/>
      <c r="L264" s="793"/>
      <c r="M264" s="489"/>
      <c r="N264" s="490"/>
      <c r="O264" s="491"/>
      <c r="P264" s="491"/>
      <c r="Q264" s="492"/>
      <c r="R264" s="493"/>
      <c r="S264" s="494"/>
      <c r="T264" s="492"/>
      <c r="U264" s="491"/>
      <c r="V264" s="470"/>
      <c r="W264" s="470"/>
      <c r="X264" s="495"/>
      <c r="Y264" s="490"/>
      <c r="Z264" s="491"/>
      <c r="AA264" s="496"/>
      <c r="AB264" s="497"/>
    </row>
    <row r="265" spans="1:28" x14ac:dyDescent="0.35">
      <c r="A265" s="784"/>
      <c r="B265" s="787"/>
      <c r="C265" s="779"/>
      <c r="D265" s="782"/>
      <c r="E265" s="790"/>
      <c r="F265" s="798"/>
      <c r="G265" s="787"/>
      <c r="H265" s="140" t="s">
        <v>253</v>
      </c>
      <c r="I265" s="138" t="str">
        <f>+IF('5 Valoración Control'!I265="","",'5 Valoración Control'!I265)</f>
        <v/>
      </c>
      <c r="J265" s="779"/>
      <c r="K265" s="782"/>
      <c r="L265" s="793"/>
      <c r="M265" s="489"/>
      <c r="N265" s="490"/>
      <c r="O265" s="491"/>
      <c r="P265" s="491"/>
      <c r="Q265" s="492"/>
      <c r="R265" s="493"/>
      <c r="S265" s="494"/>
      <c r="T265" s="492"/>
      <c r="U265" s="491"/>
      <c r="V265" s="470"/>
      <c r="W265" s="470"/>
      <c r="X265" s="495"/>
      <c r="Y265" s="490"/>
      <c r="Z265" s="491"/>
      <c r="AA265" s="496"/>
      <c r="AB265" s="497"/>
    </row>
    <row r="266" spans="1:28" ht="12" thickBot="1" x14ac:dyDescent="0.4">
      <c r="A266" s="785"/>
      <c r="B266" s="788"/>
      <c r="C266" s="780"/>
      <c r="D266" s="783"/>
      <c r="E266" s="791"/>
      <c r="F266" s="799"/>
      <c r="G266" s="788"/>
      <c r="H266" s="141" t="s">
        <v>257</v>
      </c>
      <c r="I266" s="139" t="str">
        <f>+IF('5 Valoración Control'!I266="","",'5 Valoración Control'!I266)</f>
        <v/>
      </c>
      <c r="J266" s="780"/>
      <c r="K266" s="783"/>
      <c r="L266" s="794"/>
      <c r="M266" s="498"/>
      <c r="N266" s="499"/>
      <c r="O266" s="500"/>
      <c r="P266" s="500"/>
      <c r="Q266" s="501"/>
      <c r="R266" s="502"/>
      <c r="S266" s="503"/>
      <c r="T266" s="501"/>
      <c r="U266" s="500"/>
      <c r="V266" s="504"/>
      <c r="W266" s="504"/>
      <c r="X266" s="505"/>
      <c r="Y266" s="499"/>
      <c r="Z266" s="500"/>
      <c r="AA266" s="506"/>
      <c r="AB266" s="507"/>
    </row>
    <row r="267" spans="1:28" x14ac:dyDescent="0.35">
      <c r="A267" s="777" t="str">
        <f>'1 Contexto e Identificación'!$A$28</f>
        <v>R18</v>
      </c>
      <c r="B267" s="786" t="str">
        <f>+'1 Contexto e Identificación'!$E$28</f>
        <v xml:space="preserve">  </v>
      </c>
      <c r="C267" s="778" t="str">
        <f>+'4 Mapa Calor Inherente'!$C$29</f>
        <v/>
      </c>
      <c r="D267" s="781" t="str">
        <f>+'4 Mapa Calor Inherente'!$D$29</f>
        <v/>
      </c>
      <c r="E267" s="789" t="str">
        <f>+'4 Mapa Calor Inherente'!$E$29</f>
        <v/>
      </c>
      <c r="F267" s="800" t="s">
        <v>243</v>
      </c>
      <c r="G267" s="786" t="str">
        <f>+IF('5 Valoración Control'!G267="","",'5 Valoración Control'!G267)</f>
        <v/>
      </c>
      <c r="H267" s="142" t="s">
        <v>244</v>
      </c>
      <c r="I267" s="130" t="str">
        <f>+IF('5 Valoración Control'!I267="","",'5 Valoración Control'!I267)</f>
        <v/>
      </c>
      <c r="J267" s="778" t="str">
        <f>+'6 Mapa Calor Residual'!$C$29</f>
        <v/>
      </c>
      <c r="K267" s="781" t="str">
        <f>+'6 Mapa Calor Residual'!$D$29</f>
        <v/>
      </c>
      <c r="L267" s="792"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4"/>
      <c r="B268" s="787"/>
      <c r="C268" s="779"/>
      <c r="D268" s="782"/>
      <c r="E268" s="790"/>
      <c r="F268" s="798"/>
      <c r="G268" s="787"/>
      <c r="H268" s="140" t="s">
        <v>253</v>
      </c>
      <c r="I268" s="138" t="str">
        <f>+IF('5 Valoración Control'!I268="","",'5 Valoración Control'!I268)</f>
        <v/>
      </c>
      <c r="J268" s="779"/>
      <c r="K268" s="782"/>
      <c r="L268" s="793"/>
      <c r="M268" s="489"/>
      <c r="N268" s="490"/>
      <c r="O268" s="491"/>
      <c r="P268" s="491"/>
      <c r="Q268" s="492"/>
      <c r="R268" s="493"/>
      <c r="S268" s="494"/>
      <c r="T268" s="492"/>
      <c r="U268" s="491"/>
      <c r="V268" s="470"/>
      <c r="W268" s="470"/>
      <c r="X268" s="495"/>
      <c r="Y268" s="490"/>
      <c r="Z268" s="491"/>
      <c r="AA268" s="496"/>
      <c r="AB268" s="497"/>
    </row>
    <row r="269" spans="1:28" x14ac:dyDescent="0.35">
      <c r="A269" s="784"/>
      <c r="B269" s="787"/>
      <c r="C269" s="779"/>
      <c r="D269" s="782"/>
      <c r="E269" s="790"/>
      <c r="F269" s="798"/>
      <c r="G269" s="787"/>
      <c r="H269" s="140" t="s">
        <v>257</v>
      </c>
      <c r="I269" s="138" t="str">
        <f>+IF('5 Valoración Control'!I269="","",'5 Valoración Control'!I269)</f>
        <v/>
      </c>
      <c r="J269" s="779"/>
      <c r="K269" s="782"/>
      <c r="L269" s="793"/>
      <c r="M269" s="489"/>
      <c r="N269" s="490"/>
      <c r="O269" s="491"/>
      <c r="P269" s="491"/>
      <c r="Q269" s="492"/>
      <c r="R269" s="493"/>
      <c r="S269" s="494"/>
      <c r="T269" s="492"/>
      <c r="U269" s="491"/>
      <c r="V269" s="470"/>
      <c r="W269" s="470"/>
      <c r="X269" s="495"/>
      <c r="Y269" s="490"/>
      <c r="Z269" s="491"/>
      <c r="AA269" s="496"/>
      <c r="AB269" s="497"/>
    </row>
    <row r="270" spans="1:28" x14ac:dyDescent="0.35">
      <c r="A270" s="784"/>
      <c r="B270" s="787"/>
      <c r="C270" s="779"/>
      <c r="D270" s="782"/>
      <c r="E270" s="790"/>
      <c r="F270" s="798" t="s">
        <v>258</v>
      </c>
      <c r="G270" s="787" t="str">
        <f>+IF('5 Valoración Control'!G270="","",'5 Valoración Control'!G270)</f>
        <v/>
      </c>
      <c r="H270" s="140" t="s">
        <v>244</v>
      </c>
      <c r="I270" s="138" t="str">
        <f>+IF('5 Valoración Control'!I270="","",'5 Valoración Control'!I270)</f>
        <v/>
      </c>
      <c r="J270" s="779"/>
      <c r="K270" s="782"/>
      <c r="L270" s="793"/>
      <c r="M270" s="489"/>
      <c r="N270" s="490"/>
      <c r="O270" s="491"/>
      <c r="P270" s="491"/>
      <c r="Q270" s="492"/>
      <c r="R270" s="493"/>
      <c r="S270" s="494"/>
      <c r="T270" s="492"/>
      <c r="U270" s="491"/>
      <c r="V270" s="470"/>
      <c r="W270" s="470"/>
      <c r="X270" s="495"/>
      <c r="Y270" s="490"/>
      <c r="Z270" s="491"/>
      <c r="AA270" s="496"/>
      <c r="AB270" s="497"/>
    </row>
    <row r="271" spans="1:28" x14ac:dyDescent="0.35">
      <c r="A271" s="784"/>
      <c r="B271" s="787"/>
      <c r="C271" s="779"/>
      <c r="D271" s="782"/>
      <c r="E271" s="790"/>
      <c r="F271" s="798"/>
      <c r="G271" s="787"/>
      <c r="H271" s="140" t="s">
        <v>253</v>
      </c>
      <c r="I271" s="138" t="str">
        <f>+IF('5 Valoración Control'!I271="","",'5 Valoración Control'!I271)</f>
        <v/>
      </c>
      <c r="J271" s="779"/>
      <c r="K271" s="782"/>
      <c r="L271" s="793"/>
      <c r="M271" s="489"/>
      <c r="N271" s="490"/>
      <c r="O271" s="491"/>
      <c r="P271" s="491"/>
      <c r="Q271" s="492"/>
      <c r="R271" s="493"/>
      <c r="S271" s="494"/>
      <c r="T271" s="492"/>
      <c r="U271" s="491"/>
      <c r="V271" s="470"/>
      <c r="W271" s="470"/>
      <c r="X271" s="495"/>
      <c r="Y271" s="490"/>
      <c r="Z271" s="491"/>
      <c r="AA271" s="496"/>
      <c r="AB271" s="497"/>
    </row>
    <row r="272" spans="1:28" x14ac:dyDescent="0.35">
      <c r="A272" s="784"/>
      <c r="B272" s="787"/>
      <c r="C272" s="779"/>
      <c r="D272" s="782"/>
      <c r="E272" s="790"/>
      <c r="F272" s="798"/>
      <c r="G272" s="787"/>
      <c r="H272" s="140" t="s">
        <v>257</v>
      </c>
      <c r="I272" s="138" t="str">
        <f>+IF('5 Valoración Control'!I272="","",'5 Valoración Control'!I272)</f>
        <v/>
      </c>
      <c r="J272" s="779"/>
      <c r="K272" s="782"/>
      <c r="L272" s="793"/>
      <c r="M272" s="489"/>
      <c r="N272" s="490"/>
      <c r="O272" s="491"/>
      <c r="P272" s="491"/>
      <c r="Q272" s="492"/>
      <c r="R272" s="493"/>
      <c r="S272" s="494"/>
      <c r="T272" s="492"/>
      <c r="U272" s="491"/>
      <c r="V272" s="470"/>
      <c r="W272" s="470"/>
      <c r="X272" s="495"/>
      <c r="Y272" s="490"/>
      <c r="Z272" s="491"/>
      <c r="AA272" s="496"/>
      <c r="AB272" s="497"/>
    </row>
    <row r="273" spans="1:28" x14ac:dyDescent="0.35">
      <c r="A273" s="784"/>
      <c r="B273" s="787"/>
      <c r="C273" s="779"/>
      <c r="D273" s="782"/>
      <c r="E273" s="790"/>
      <c r="F273" s="798" t="s">
        <v>259</v>
      </c>
      <c r="G273" s="787" t="str">
        <f>+IF('5 Valoración Control'!G273="","",'5 Valoración Control'!G273)</f>
        <v/>
      </c>
      <c r="H273" s="140" t="s">
        <v>244</v>
      </c>
      <c r="I273" s="138" t="str">
        <f>+IF('5 Valoración Control'!I273="","",'5 Valoración Control'!I273)</f>
        <v/>
      </c>
      <c r="J273" s="779"/>
      <c r="K273" s="782"/>
      <c r="L273" s="793"/>
      <c r="M273" s="489"/>
      <c r="N273" s="490"/>
      <c r="O273" s="491"/>
      <c r="P273" s="491"/>
      <c r="Q273" s="492"/>
      <c r="R273" s="493"/>
      <c r="S273" s="494"/>
      <c r="T273" s="492"/>
      <c r="U273" s="491"/>
      <c r="V273" s="470"/>
      <c r="W273" s="470"/>
      <c r="X273" s="495"/>
      <c r="Y273" s="490"/>
      <c r="Z273" s="491"/>
      <c r="AA273" s="496"/>
      <c r="AB273" s="497"/>
    </row>
    <row r="274" spans="1:28" x14ac:dyDescent="0.35">
      <c r="A274" s="784"/>
      <c r="B274" s="787"/>
      <c r="C274" s="779"/>
      <c r="D274" s="782"/>
      <c r="E274" s="790"/>
      <c r="F274" s="798"/>
      <c r="G274" s="787"/>
      <c r="H274" s="140" t="s">
        <v>253</v>
      </c>
      <c r="I274" s="138" t="str">
        <f>+IF('5 Valoración Control'!I274="","",'5 Valoración Control'!I274)</f>
        <v/>
      </c>
      <c r="J274" s="779"/>
      <c r="K274" s="782"/>
      <c r="L274" s="793"/>
      <c r="M274" s="489"/>
      <c r="N274" s="490"/>
      <c r="O274" s="491"/>
      <c r="P274" s="491"/>
      <c r="Q274" s="492"/>
      <c r="R274" s="493"/>
      <c r="S274" s="494"/>
      <c r="T274" s="492"/>
      <c r="U274" s="491"/>
      <c r="V274" s="470"/>
      <c r="W274" s="470"/>
      <c r="X274" s="495"/>
      <c r="Y274" s="490"/>
      <c r="Z274" s="491"/>
      <c r="AA274" s="496"/>
      <c r="AB274" s="497"/>
    </row>
    <row r="275" spans="1:28" x14ac:dyDescent="0.35">
      <c r="A275" s="784"/>
      <c r="B275" s="787"/>
      <c r="C275" s="779"/>
      <c r="D275" s="782"/>
      <c r="E275" s="790"/>
      <c r="F275" s="798"/>
      <c r="G275" s="787"/>
      <c r="H275" s="140" t="s">
        <v>257</v>
      </c>
      <c r="I275" s="138" t="str">
        <f>+IF('5 Valoración Control'!I275="","",'5 Valoración Control'!I275)</f>
        <v/>
      </c>
      <c r="J275" s="779"/>
      <c r="K275" s="782"/>
      <c r="L275" s="793"/>
      <c r="M275" s="489"/>
      <c r="N275" s="490"/>
      <c r="O275" s="491"/>
      <c r="P275" s="491"/>
      <c r="Q275" s="492"/>
      <c r="R275" s="493"/>
      <c r="S275" s="494"/>
      <c r="T275" s="492"/>
      <c r="U275" s="491"/>
      <c r="V275" s="470"/>
      <c r="W275" s="470"/>
      <c r="X275" s="495"/>
      <c r="Y275" s="490"/>
      <c r="Z275" s="491"/>
      <c r="AA275" s="496"/>
      <c r="AB275" s="497"/>
    </row>
    <row r="276" spans="1:28" x14ac:dyDescent="0.35">
      <c r="A276" s="784"/>
      <c r="B276" s="787"/>
      <c r="C276" s="779"/>
      <c r="D276" s="782"/>
      <c r="E276" s="790"/>
      <c r="F276" s="798" t="s">
        <v>260</v>
      </c>
      <c r="G276" s="787" t="str">
        <f>+IF('5 Valoración Control'!G276="","",'5 Valoración Control'!G276)</f>
        <v/>
      </c>
      <c r="H276" s="140" t="s">
        <v>244</v>
      </c>
      <c r="I276" s="138" t="str">
        <f>+IF('5 Valoración Control'!I276="","",'5 Valoración Control'!I276)</f>
        <v/>
      </c>
      <c r="J276" s="779"/>
      <c r="K276" s="782"/>
      <c r="L276" s="793"/>
      <c r="M276" s="489"/>
      <c r="N276" s="490"/>
      <c r="O276" s="491"/>
      <c r="P276" s="491"/>
      <c r="Q276" s="492"/>
      <c r="R276" s="493"/>
      <c r="S276" s="494"/>
      <c r="T276" s="492"/>
      <c r="U276" s="491"/>
      <c r="V276" s="470"/>
      <c r="W276" s="470"/>
      <c r="X276" s="495"/>
      <c r="Y276" s="490"/>
      <c r="Z276" s="491"/>
      <c r="AA276" s="496"/>
      <c r="AB276" s="497"/>
    </row>
    <row r="277" spans="1:28" x14ac:dyDescent="0.35">
      <c r="A277" s="784"/>
      <c r="B277" s="787"/>
      <c r="C277" s="779"/>
      <c r="D277" s="782"/>
      <c r="E277" s="790"/>
      <c r="F277" s="798"/>
      <c r="G277" s="787"/>
      <c r="H277" s="140" t="s">
        <v>253</v>
      </c>
      <c r="I277" s="138" t="str">
        <f>+IF('5 Valoración Control'!I277="","",'5 Valoración Control'!I277)</f>
        <v/>
      </c>
      <c r="J277" s="779"/>
      <c r="K277" s="782"/>
      <c r="L277" s="793"/>
      <c r="M277" s="489"/>
      <c r="N277" s="490"/>
      <c r="O277" s="491"/>
      <c r="P277" s="491"/>
      <c r="Q277" s="492"/>
      <c r="R277" s="493"/>
      <c r="S277" s="494"/>
      <c r="T277" s="492"/>
      <c r="U277" s="491"/>
      <c r="V277" s="470"/>
      <c r="W277" s="470"/>
      <c r="X277" s="495"/>
      <c r="Y277" s="490"/>
      <c r="Z277" s="491"/>
      <c r="AA277" s="496"/>
      <c r="AB277" s="497"/>
    </row>
    <row r="278" spans="1:28" x14ac:dyDescent="0.35">
      <c r="A278" s="784"/>
      <c r="B278" s="787"/>
      <c r="C278" s="779"/>
      <c r="D278" s="782"/>
      <c r="E278" s="790"/>
      <c r="F278" s="798"/>
      <c r="G278" s="787"/>
      <c r="H278" s="140" t="s">
        <v>257</v>
      </c>
      <c r="I278" s="138" t="str">
        <f>+IF('5 Valoración Control'!I278="","",'5 Valoración Control'!I278)</f>
        <v/>
      </c>
      <c r="J278" s="779"/>
      <c r="K278" s="782"/>
      <c r="L278" s="793"/>
      <c r="M278" s="489"/>
      <c r="N278" s="490"/>
      <c r="O278" s="491"/>
      <c r="P278" s="491"/>
      <c r="Q278" s="492"/>
      <c r="R278" s="493"/>
      <c r="S278" s="494"/>
      <c r="T278" s="492"/>
      <c r="U278" s="491"/>
      <c r="V278" s="470"/>
      <c r="W278" s="470"/>
      <c r="X278" s="495"/>
      <c r="Y278" s="490"/>
      <c r="Z278" s="491"/>
      <c r="AA278" s="496"/>
      <c r="AB278" s="497"/>
    </row>
    <row r="279" spans="1:28" x14ac:dyDescent="0.35">
      <c r="A279" s="784"/>
      <c r="B279" s="787"/>
      <c r="C279" s="779"/>
      <c r="D279" s="782"/>
      <c r="E279" s="790"/>
      <c r="F279" s="798" t="s">
        <v>261</v>
      </c>
      <c r="G279" s="787" t="str">
        <f>+IF('5 Valoración Control'!G279="","",'5 Valoración Control'!G279)</f>
        <v/>
      </c>
      <c r="H279" s="140" t="s">
        <v>244</v>
      </c>
      <c r="I279" s="138" t="str">
        <f>+IF('5 Valoración Control'!I279="","",'5 Valoración Control'!I279)</f>
        <v/>
      </c>
      <c r="J279" s="779"/>
      <c r="K279" s="782"/>
      <c r="L279" s="793"/>
      <c r="M279" s="489"/>
      <c r="N279" s="490"/>
      <c r="O279" s="491"/>
      <c r="P279" s="491"/>
      <c r="Q279" s="492"/>
      <c r="R279" s="493"/>
      <c r="S279" s="494"/>
      <c r="T279" s="492"/>
      <c r="U279" s="491"/>
      <c r="V279" s="470"/>
      <c r="W279" s="470"/>
      <c r="X279" s="495"/>
      <c r="Y279" s="490"/>
      <c r="Z279" s="491"/>
      <c r="AA279" s="496"/>
      <c r="AB279" s="497"/>
    </row>
    <row r="280" spans="1:28" x14ac:dyDescent="0.35">
      <c r="A280" s="784"/>
      <c r="B280" s="787"/>
      <c r="C280" s="779"/>
      <c r="D280" s="782"/>
      <c r="E280" s="790"/>
      <c r="F280" s="798"/>
      <c r="G280" s="787"/>
      <c r="H280" s="140" t="s">
        <v>253</v>
      </c>
      <c r="I280" s="138" t="str">
        <f>+IF('5 Valoración Control'!I280="","",'5 Valoración Control'!I280)</f>
        <v/>
      </c>
      <c r="J280" s="779"/>
      <c r="K280" s="782"/>
      <c r="L280" s="793"/>
      <c r="M280" s="489"/>
      <c r="N280" s="490"/>
      <c r="O280" s="491"/>
      <c r="P280" s="491"/>
      <c r="Q280" s="492"/>
      <c r="R280" s="493"/>
      <c r="S280" s="494"/>
      <c r="T280" s="492"/>
      <c r="U280" s="491"/>
      <c r="V280" s="470"/>
      <c r="W280" s="470"/>
      <c r="X280" s="495"/>
      <c r="Y280" s="490"/>
      <c r="Z280" s="491"/>
      <c r="AA280" s="496"/>
      <c r="AB280" s="497"/>
    </row>
    <row r="281" spans="1:28" ht="12" thickBot="1" x14ac:dyDescent="0.4">
      <c r="A281" s="785"/>
      <c r="B281" s="788"/>
      <c r="C281" s="780"/>
      <c r="D281" s="783"/>
      <c r="E281" s="791"/>
      <c r="F281" s="799"/>
      <c r="G281" s="788"/>
      <c r="H281" s="141" t="s">
        <v>257</v>
      </c>
      <c r="I281" s="139" t="str">
        <f>+IF('5 Valoración Control'!I281="","",'5 Valoración Control'!I281)</f>
        <v/>
      </c>
      <c r="J281" s="780"/>
      <c r="K281" s="783"/>
      <c r="L281" s="794"/>
      <c r="M281" s="498"/>
      <c r="N281" s="499"/>
      <c r="O281" s="500"/>
      <c r="P281" s="500"/>
      <c r="Q281" s="501"/>
      <c r="R281" s="502"/>
      <c r="S281" s="503"/>
      <c r="T281" s="501"/>
      <c r="U281" s="500"/>
      <c r="V281" s="504"/>
      <c r="W281" s="504"/>
      <c r="X281" s="505"/>
      <c r="Y281" s="499"/>
      <c r="Z281" s="500"/>
      <c r="AA281" s="506"/>
      <c r="AB281" s="507"/>
    </row>
    <row r="282" spans="1:28" x14ac:dyDescent="0.35">
      <c r="A282" s="777" t="str">
        <f>'1 Contexto e Identificación'!$A$29</f>
        <v>R19</v>
      </c>
      <c r="B282" s="786" t="str">
        <f>+'1 Contexto e Identificación'!$E$29</f>
        <v xml:space="preserve">  </v>
      </c>
      <c r="C282" s="778" t="str">
        <f>+'4 Mapa Calor Inherente'!$C$30</f>
        <v/>
      </c>
      <c r="D282" s="781" t="str">
        <f>+'4 Mapa Calor Inherente'!$D$30</f>
        <v/>
      </c>
      <c r="E282" s="789" t="str">
        <f>+'4 Mapa Calor Inherente'!$E$30</f>
        <v/>
      </c>
      <c r="F282" s="800" t="s">
        <v>243</v>
      </c>
      <c r="G282" s="786" t="str">
        <f>+IF('5 Valoración Control'!G282="","",'5 Valoración Control'!G282)</f>
        <v/>
      </c>
      <c r="H282" s="142" t="s">
        <v>244</v>
      </c>
      <c r="I282" s="130" t="str">
        <f>+IF('5 Valoración Control'!I282="","",'5 Valoración Control'!I282)</f>
        <v/>
      </c>
      <c r="J282" s="778" t="str">
        <f>+'6 Mapa Calor Residual'!$C$30</f>
        <v/>
      </c>
      <c r="K282" s="781" t="str">
        <f>+'6 Mapa Calor Residual'!$D$30</f>
        <v/>
      </c>
      <c r="L282" s="792"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4"/>
      <c r="B283" s="787"/>
      <c r="C283" s="779"/>
      <c r="D283" s="782"/>
      <c r="E283" s="790"/>
      <c r="F283" s="798"/>
      <c r="G283" s="787"/>
      <c r="H283" s="140" t="s">
        <v>253</v>
      </c>
      <c r="I283" s="138" t="str">
        <f>+IF('5 Valoración Control'!I283="","",'5 Valoración Control'!I283)</f>
        <v/>
      </c>
      <c r="J283" s="779"/>
      <c r="K283" s="782"/>
      <c r="L283" s="793"/>
      <c r="M283" s="489"/>
      <c r="N283" s="490"/>
      <c r="O283" s="491"/>
      <c r="P283" s="491"/>
      <c r="Q283" s="492"/>
      <c r="R283" s="493"/>
      <c r="S283" s="494"/>
      <c r="T283" s="492"/>
      <c r="U283" s="491"/>
      <c r="V283" s="470"/>
      <c r="W283" s="470"/>
      <c r="X283" s="495"/>
      <c r="Y283" s="490"/>
      <c r="Z283" s="491"/>
      <c r="AA283" s="496"/>
      <c r="AB283" s="497"/>
    </row>
    <row r="284" spans="1:28" x14ac:dyDescent="0.35">
      <c r="A284" s="784"/>
      <c r="B284" s="787"/>
      <c r="C284" s="779"/>
      <c r="D284" s="782"/>
      <c r="E284" s="790"/>
      <c r="F284" s="798"/>
      <c r="G284" s="787"/>
      <c r="H284" s="140" t="s">
        <v>257</v>
      </c>
      <c r="I284" s="138" t="str">
        <f>+IF('5 Valoración Control'!I284="","",'5 Valoración Control'!I284)</f>
        <v/>
      </c>
      <c r="J284" s="779"/>
      <c r="K284" s="782"/>
      <c r="L284" s="793"/>
      <c r="M284" s="489"/>
      <c r="N284" s="490"/>
      <c r="O284" s="491"/>
      <c r="P284" s="491"/>
      <c r="Q284" s="492"/>
      <c r="R284" s="493"/>
      <c r="S284" s="494"/>
      <c r="T284" s="492"/>
      <c r="U284" s="491"/>
      <c r="V284" s="470"/>
      <c r="W284" s="470"/>
      <c r="X284" s="495"/>
      <c r="Y284" s="490"/>
      <c r="Z284" s="491"/>
      <c r="AA284" s="496"/>
      <c r="AB284" s="497"/>
    </row>
    <row r="285" spans="1:28" x14ac:dyDescent="0.35">
      <c r="A285" s="784"/>
      <c r="B285" s="787"/>
      <c r="C285" s="779"/>
      <c r="D285" s="782"/>
      <c r="E285" s="790"/>
      <c r="F285" s="798" t="s">
        <v>258</v>
      </c>
      <c r="G285" s="787" t="str">
        <f>+IF('5 Valoración Control'!G285="","",'5 Valoración Control'!G285)</f>
        <v/>
      </c>
      <c r="H285" s="140" t="s">
        <v>244</v>
      </c>
      <c r="I285" s="138" t="str">
        <f>+IF('5 Valoración Control'!I285="","",'5 Valoración Control'!I285)</f>
        <v/>
      </c>
      <c r="J285" s="779"/>
      <c r="K285" s="782"/>
      <c r="L285" s="793"/>
      <c r="M285" s="489"/>
      <c r="N285" s="490"/>
      <c r="O285" s="491"/>
      <c r="P285" s="491"/>
      <c r="Q285" s="492"/>
      <c r="R285" s="493"/>
      <c r="S285" s="494"/>
      <c r="T285" s="492"/>
      <c r="U285" s="491"/>
      <c r="V285" s="470"/>
      <c r="W285" s="470"/>
      <c r="X285" s="495"/>
      <c r="Y285" s="490"/>
      <c r="Z285" s="491"/>
      <c r="AA285" s="496"/>
      <c r="AB285" s="497"/>
    </row>
    <row r="286" spans="1:28" x14ac:dyDescent="0.35">
      <c r="A286" s="784"/>
      <c r="B286" s="787"/>
      <c r="C286" s="779"/>
      <c r="D286" s="782"/>
      <c r="E286" s="790"/>
      <c r="F286" s="798"/>
      <c r="G286" s="787"/>
      <c r="H286" s="140" t="s">
        <v>253</v>
      </c>
      <c r="I286" s="138" t="str">
        <f>+IF('5 Valoración Control'!I286="","",'5 Valoración Control'!I286)</f>
        <v/>
      </c>
      <c r="J286" s="779"/>
      <c r="K286" s="782"/>
      <c r="L286" s="793"/>
      <c r="M286" s="489"/>
      <c r="N286" s="490"/>
      <c r="O286" s="491"/>
      <c r="P286" s="491"/>
      <c r="Q286" s="492"/>
      <c r="R286" s="493"/>
      <c r="S286" s="494"/>
      <c r="T286" s="492"/>
      <c r="U286" s="491"/>
      <c r="V286" s="470"/>
      <c r="W286" s="470"/>
      <c r="X286" s="495"/>
      <c r="Y286" s="490"/>
      <c r="Z286" s="491"/>
      <c r="AA286" s="496"/>
      <c r="AB286" s="497"/>
    </row>
    <row r="287" spans="1:28" x14ac:dyDescent="0.35">
      <c r="A287" s="784"/>
      <c r="B287" s="787"/>
      <c r="C287" s="779"/>
      <c r="D287" s="782"/>
      <c r="E287" s="790"/>
      <c r="F287" s="798"/>
      <c r="G287" s="787"/>
      <c r="H287" s="140" t="s">
        <v>257</v>
      </c>
      <c r="I287" s="138" t="str">
        <f>+IF('5 Valoración Control'!I287="","",'5 Valoración Control'!I287)</f>
        <v/>
      </c>
      <c r="J287" s="779"/>
      <c r="K287" s="782"/>
      <c r="L287" s="793"/>
      <c r="M287" s="489"/>
      <c r="N287" s="490"/>
      <c r="O287" s="491"/>
      <c r="P287" s="491"/>
      <c r="Q287" s="492"/>
      <c r="R287" s="493"/>
      <c r="S287" s="494"/>
      <c r="T287" s="492"/>
      <c r="U287" s="491"/>
      <c r="V287" s="470"/>
      <c r="W287" s="470"/>
      <c r="X287" s="495"/>
      <c r="Y287" s="490"/>
      <c r="Z287" s="491"/>
      <c r="AA287" s="496"/>
      <c r="AB287" s="497"/>
    </row>
    <row r="288" spans="1:28" x14ac:dyDescent="0.35">
      <c r="A288" s="784"/>
      <c r="B288" s="787"/>
      <c r="C288" s="779"/>
      <c r="D288" s="782"/>
      <c r="E288" s="790"/>
      <c r="F288" s="798" t="s">
        <v>259</v>
      </c>
      <c r="G288" s="787" t="str">
        <f>+IF('5 Valoración Control'!G288="","",'5 Valoración Control'!G288)</f>
        <v/>
      </c>
      <c r="H288" s="140" t="s">
        <v>244</v>
      </c>
      <c r="I288" s="138" t="str">
        <f>+IF('5 Valoración Control'!I288="","",'5 Valoración Control'!I288)</f>
        <v/>
      </c>
      <c r="J288" s="779"/>
      <c r="K288" s="782"/>
      <c r="L288" s="793"/>
      <c r="M288" s="489"/>
      <c r="N288" s="490"/>
      <c r="O288" s="491"/>
      <c r="P288" s="491"/>
      <c r="Q288" s="492"/>
      <c r="R288" s="493"/>
      <c r="S288" s="494"/>
      <c r="T288" s="492"/>
      <c r="U288" s="491"/>
      <c r="V288" s="470"/>
      <c r="W288" s="470"/>
      <c r="X288" s="495"/>
      <c r="Y288" s="490"/>
      <c r="Z288" s="491"/>
      <c r="AA288" s="496"/>
      <c r="AB288" s="497"/>
    </row>
    <row r="289" spans="1:28" x14ac:dyDescent="0.35">
      <c r="A289" s="784"/>
      <c r="B289" s="787"/>
      <c r="C289" s="779"/>
      <c r="D289" s="782"/>
      <c r="E289" s="790"/>
      <c r="F289" s="798"/>
      <c r="G289" s="787"/>
      <c r="H289" s="140" t="s">
        <v>253</v>
      </c>
      <c r="I289" s="138" t="str">
        <f>+IF('5 Valoración Control'!I289="","",'5 Valoración Control'!I289)</f>
        <v/>
      </c>
      <c r="J289" s="779"/>
      <c r="K289" s="782"/>
      <c r="L289" s="793"/>
      <c r="M289" s="489"/>
      <c r="N289" s="490"/>
      <c r="O289" s="491"/>
      <c r="P289" s="491"/>
      <c r="Q289" s="492"/>
      <c r="R289" s="493"/>
      <c r="S289" s="494"/>
      <c r="T289" s="492"/>
      <c r="U289" s="491"/>
      <c r="V289" s="470"/>
      <c r="W289" s="470"/>
      <c r="X289" s="495"/>
      <c r="Y289" s="490"/>
      <c r="Z289" s="491"/>
      <c r="AA289" s="496"/>
      <c r="AB289" s="497"/>
    </row>
    <row r="290" spans="1:28" x14ac:dyDescent="0.35">
      <c r="A290" s="784"/>
      <c r="B290" s="787"/>
      <c r="C290" s="779"/>
      <c r="D290" s="782"/>
      <c r="E290" s="790"/>
      <c r="F290" s="798"/>
      <c r="G290" s="787"/>
      <c r="H290" s="140" t="s">
        <v>257</v>
      </c>
      <c r="I290" s="138" t="str">
        <f>+IF('5 Valoración Control'!I290="","",'5 Valoración Control'!I290)</f>
        <v/>
      </c>
      <c r="J290" s="779"/>
      <c r="K290" s="782"/>
      <c r="L290" s="793"/>
      <c r="M290" s="489"/>
      <c r="N290" s="490"/>
      <c r="O290" s="491"/>
      <c r="P290" s="491"/>
      <c r="Q290" s="492"/>
      <c r="R290" s="493"/>
      <c r="S290" s="494"/>
      <c r="T290" s="492"/>
      <c r="U290" s="491"/>
      <c r="V290" s="470"/>
      <c r="W290" s="470"/>
      <c r="X290" s="495"/>
      <c r="Y290" s="490"/>
      <c r="Z290" s="491"/>
      <c r="AA290" s="496"/>
      <c r="AB290" s="497"/>
    </row>
    <row r="291" spans="1:28" x14ac:dyDescent="0.35">
      <c r="A291" s="784"/>
      <c r="B291" s="787"/>
      <c r="C291" s="779"/>
      <c r="D291" s="782"/>
      <c r="E291" s="790"/>
      <c r="F291" s="798" t="s">
        <v>260</v>
      </c>
      <c r="G291" s="787" t="str">
        <f>+IF('5 Valoración Control'!G291="","",'5 Valoración Control'!G291)</f>
        <v/>
      </c>
      <c r="H291" s="140" t="s">
        <v>244</v>
      </c>
      <c r="I291" s="138" t="str">
        <f>+IF('5 Valoración Control'!I291="","",'5 Valoración Control'!I291)</f>
        <v/>
      </c>
      <c r="J291" s="779"/>
      <c r="K291" s="782"/>
      <c r="L291" s="793"/>
      <c r="M291" s="489"/>
      <c r="N291" s="490"/>
      <c r="O291" s="491"/>
      <c r="P291" s="491"/>
      <c r="Q291" s="492"/>
      <c r="R291" s="493"/>
      <c r="S291" s="494"/>
      <c r="T291" s="492"/>
      <c r="U291" s="491"/>
      <c r="V291" s="470"/>
      <c r="W291" s="470"/>
      <c r="X291" s="495"/>
      <c r="Y291" s="490"/>
      <c r="Z291" s="491"/>
      <c r="AA291" s="496"/>
      <c r="AB291" s="497"/>
    </row>
    <row r="292" spans="1:28" x14ac:dyDescent="0.35">
      <c r="A292" s="784"/>
      <c r="B292" s="787"/>
      <c r="C292" s="779"/>
      <c r="D292" s="782"/>
      <c r="E292" s="790"/>
      <c r="F292" s="798"/>
      <c r="G292" s="787"/>
      <c r="H292" s="140" t="s">
        <v>253</v>
      </c>
      <c r="I292" s="138" t="str">
        <f>+IF('5 Valoración Control'!I292="","",'5 Valoración Control'!I292)</f>
        <v/>
      </c>
      <c r="J292" s="779"/>
      <c r="K292" s="782"/>
      <c r="L292" s="793"/>
      <c r="M292" s="489"/>
      <c r="N292" s="490"/>
      <c r="O292" s="491"/>
      <c r="P292" s="491"/>
      <c r="Q292" s="492"/>
      <c r="R292" s="493"/>
      <c r="S292" s="494"/>
      <c r="T292" s="492"/>
      <c r="U292" s="491"/>
      <c r="V292" s="470"/>
      <c r="W292" s="470"/>
      <c r="X292" s="495"/>
      <c r="Y292" s="490"/>
      <c r="Z292" s="491"/>
      <c r="AA292" s="496"/>
      <c r="AB292" s="497"/>
    </row>
    <row r="293" spans="1:28" x14ac:dyDescent="0.35">
      <c r="A293" s="784"/>
      <c r="B293" s="787"/>
      <c r="C293" s="779"/>
      <c r="D293" s="782"/>
      <c r="E293" s="790"/>
      <c r="F293" s="798"/>
      <c r="G293" s="787"/>
      <c r="H293" s="140" t="s">
        <v>257</v>
      </c>
      <c r="I293" s="138" t="str">
        <f>+IF('5 Valoración Control'!I293="","",'5 Valoración Control'!I293)</f>
        <v/>
      </c>
      <c r="J293" s="779"/>
      <c r="K293" s="782"/>
      <c r="L293" s="793"/>
      <c r="M293" s="489"/>
      <c r="N293" s="490"/>
      <c r="O293" s="491"/>
      <c r="P293" s="491"/>
      <c r="Q293" s="492"/>
      <c r="R293" s="493"/>
      <c r="S293" s="494"/>
      <c r="T293" s="492"/>
      <c r="U293" s="491"/>
      <c r="V293" s="470"/>
      <c r="W293" s="470"/>
      <c r="X293" s="495"/>
      <c r="Y293" s="490"/>
      <c r="Z293" s="491"/>
      <c r="AA293" s="496"/>
      <c r="AB293" s="497"/>
    </row>
    <row r="294" spans="1:28" x14ac:dyDescent="0.35">
      <c r="A294" s="784"/>
      <c r="B294" s="787"/>
      <c r="C294" s="779"/>
      <c r="D294" s="782"/>
      <c r="E294" s="790"/>
      <c r="F294" s="798" t="s">
        <v>261</v>
      </c>
      <c r="G294" s="787" t="str">
        <f>+IF('5 Valoración Control'!G294="","",'5 Valoración Control'!G294)</f>
        <v/>
      </c>
      <c r="H294" s="140" t="s">
        <v>244</v>
      </c>
      <c r="I294" s="138" t="str">
        <f>+IF('5 Valoración Control'!I294="","",'5 Valoración Control'!I294)</f>
        <v/>
      </c>
      <c r="J294" s="779"/>
      <c r="K294" s="782"/>
      <c r="L294" s="793"/>
      <c r="M294" s="489"/>
      <c r="N294" s="490"/>
      <c r="O294" s="491"/>
      <c r="P294" s="491"/>
      <c r="Q294" s="492"/>
      <c r="R294" s="493"/>
      <c r="S294" s="494"/>
      <c r="T294" s="492"/>
      <c r="U294" s="491"/>
      <c r="V294" s="470"/>
      <c r="W294" s="470"/>
      <c r="X294" s="495"/>
      <c r="Y294" s="490"/>
      <c r="Z294" s="491"/>
      <c r="AA294" s="496"/>
      <c r="AB294" s="497"/>
    </row>
    <row r="295" spans="1:28" x14ac:dyDescent="0.35">
      <c r="A295" s="784"/>
      <c r="B295" s="787"/>
      <c r="C295" s="779"/>
      <c r="D295" s="782"/>
      <c r="E295" s="790"/>
      <c r="F295" s="798"/>
      <c r="G295" s="787"/>
      <c r="H295" s="140" t="s">
        <v>253</v>
      </c>
      <c r="I295" s="138" t="str">
        <f>+IF('5 Valoración Control'!I295="","",'5 Valoración Control'!I295)</f>
        <v/>
      </c>
      <c r="J295" s="779"/>
      <c r="K295" s="782"/>
      <c r="L295" s="793"/>
      <c r="M295" s="489"/>
      <c r="N295" s="490"/>
      <c r="O295" s="491"/>
      <c r="P295" s="491"/>
      <c r="Q295" s="492"/>
      <c r="R295" s="493"/>
      <c r="S295" s="494"/>
      <c r="T295" s="492"/>
      <c r="U295" s="491"/>
      <c r="V295" s="470"/>
      <c r="W295" s="470"/>
      <c r="X295" s="495"/>
      <c r="Y295" s="490"/>
      <c r="Z295" s="491"/>
      <c r="AA295" s="496"/>
      <c r="AB295" s="497"/>
    </row>
    <row r="296" spans="1:28" ht="12" thickBot="1" x14ac:dyDescent="0.4">
      <c r="A296" s="785"/>
      <c r="B296" s="788"/>
      <c r="C296" s="780"/>
      <c r="D296" s="783"/>
      <c r="E296" s="791"/>
      <c r="F296" s="799"/>
      <c r="G296" s="788"/>
      <c r="H296" s="141" t="s">
        <v>257</v>
      </c>
      <c r="I296" s="139" t="str">
        <f>+IF('5 Valoración Control'!I296="","",'5 Valoración Control'!I296)</f>
        <v/>
      </c>
      <c r="J296" s="780"/>
      <c r="K296" s="783"/>
      <c r="L296" s="794"/>
      <c r="M296" s="498"/>
      <c r="N296" s="499"/>
      <c r="O296" s="500"/>
      <c r="P296" s="500"/>
      <c r="Q296" s="501"/>
      <c r="R296" s="502"/>
      <c r="S296" s="503"/>
      <c r="T296" s="501"/>
      <c r="U296" s="500"/>
      <c r="V296" s="504"/>
      <c r="W296" s="504"/>
      <c r="X296" s="505"/>
      <c r="Y296" s="499"/>
      <c r="Z296" s="500"/>
      <c r="AA296" s="506"/>
      <c r="AB296" s="507"/>
    </row>
    <row r="297" spans="1:28" x14ac:dyDescent="0.35">
      <c r="A297" s="777" t="str">
        <f>'1 Contexto e Identificación'!$A$30</f>
        <v>R20</v>
      </c>
      <c r="B297" s="786" t="str">
        <f>+'1 Contexto e Identificación'!$E$30</f>
        <v xml:space="preserve">  </v>
      </c>
      <c r="C297" s="778" t="str">
        <f>+'4 Mapa Calor Inherente'!$C$31</f>
        <v/>
      </c>
      <c r="D297" s="781" t="str">
        <f>+'4 Mapa Calor Inherente'!$D$31</f>
        <v/>
      </c>
      <c r="E297" s="789" t="str">
        <f>+'4 Mapa Calor Inherente'!$E$31</f>
        <v/>
      </c>
      <c r="F297" s="800" t="s">
        <v>243</v>
      </c>
      <c r="G297" s="786" t="str">
        <f>+IF('5 Valoración Control'!G297="","",'5 Valoración Control'!G297)</f>
        <v/>
      </c>
      <c r="H297" s="142" t="s">
        <v>244</v>
      </c>
      <c r="I297" s="130" t="str">
        <f>+IF('5 Valoración Control'!I297="","",'5 Valoración Control'!I297)</f>
        <v/>
      </c>
      <c r="J297" s="778" t="str">
        <f>+'6 Mapa Calor Residual'!$C$31</f>
        <v/>
      </c>
      <c r="K297" s="781" t="str">
        <f>+'6 Mapa Calor Residual'!$D$31</f>
        <v/>
      </c>
      <c r="L297" s="792"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4"/>
      <c r="B298" s="787"/>
      <c r="C298" s="779"/>
      <c r="D298" s="782"/>
      <c r="E298" s="790"/>
      <c r="F298" s="798"/>
      <c r="G298" s="787"/>
      <c r="H298" s="140" t="s">
        <v>253</v>
      </c>
      <c r="I298" s="138" t="str">
        <f>+IF('5 Valoración Control'!I298="","",'5 Valoración Control'!I298)</f>
        <v/>
      </c>
      <c r="J298" s="779"/>
      <c r="K298" s="782"/>
      <c r="L298" s="793"/>
      <c r="M298" s="489"/>
      <c r="N298" s="490"/>
      <c r="O298" s="491"/>
      <c r="P298" s="491"/>
      <c r="Q298" s="492"/>
      <c r="R298" s="493"/>
      <c r="S298" s="494"/>
      <c r="T298" s="492"/>
      <c r="U298" s="491"/>
      <c r="V298" s="470"/>
      <c r="W298" s="470"/>
      <c r="X298" s="495"/>
      <c r="Y298" s="490"/>
      <c r="Z298" s="491"/>
      <c r="AA298" s="496"/>
      <c r="AB298" s="497"/>
    </row>
    <row r="299" spans="1:28" x14ac:dyDescent="0.35">
      <c r="A299" s="784"/>
      <c r="B299" s="787"/>
      <c r="C299" s="779"/>
      <c r="D299" s="782"/>
      <c r="E299" s="790"/>
      <c r="F299" s="798"/>
      <c r="G299" s="787"/>
      <c r="H299" s="140" t="s">
        <v>257</v>
      </c>
      <c r="I299" s="138" t="str">
        <f>+IF('5 Valoración Control'!I299="","",'5 Valoración Control'!I299)</f>
        <v/>
      </c>
      <c r="J299" s="779"/>
      <c r="K299" s="782"/>
      <c r="L299" s="793"/>
      <c r="M299" s="489"/>
      <c r="N299" s="490"/>
      <c r="O299" s="491"/>
      <c r="P299" s="491"/>
      <c r="Q299" s="492"/>
      <c r="R299" s="493"/>
      <c r="S299" s="494"/>
      <c r="T299" s="492"/>
      <c r="U299" s="491"/>
      <c r="V299" s="470"/>
      <c r="W299" s="470"/>
      <c r="X299" s="495"/>
      <c r="Y299" s="490"/>
      <c r="Z299" s="491"/>
      <c r="AA299" s="496"/>
      <c r="AB299" s="497"/>
    </row>
    <row r="300" spans="1:28" x14ac:dyDescent="0.35">
      <c r="A300" s="784"/>
      <c r="B300" s="787"/>
      <c r="C300" s="779"/>
      <c r="D300" s="782"/>
      <c r="E300" s="790"/>
      <c r="F300" s="798" t="s">
        <v>258</v>
      </c>
      <c r="G300" s="787" t="str">
        <f>+IF('5 Valoración Control'!G300="","",'5 Valoración Control'!G300)</f>
        <v/>
      </c>
      <c r="H300" s="140" t="s">
        <v>244</v>
      </c>
      <c r="I300" s="138" t="str">
        <f>+IF('5 Valoración Control'!I300="","",'5 Valoración Control'!I300)</f>
        <v/>
      </c>
      <c r="J300" s="779"/>
      <c r="K300" s="782"/>
      <c r="L300" s="793"/>
      <c r="M300" s="489"/>
      <c r="N300" s="490"/>
      <c r="O300" s="491"/>
      <c r="P300" s="491"/>
      <c r="Q300" s="492"/>
      <c r="R300" s="493"/>
      <c r="S300" s="494"/>
      <c r="T300" s="492"/>
      <c r="U300" s="491"/>
      <c r="V300" s="470"/>
      <c r="W300" s="470"/>
      <c r="X300" s="495"/>
      <c r="Y300" s="490"/>
      <c r="Z300" s="491"/>
      <c r="AA300" s="496"/>
      <c r="AB300" s="497"/>
    </row>
    <row r="301" spans="1:28" x14ac:dyDescent="0.35">
      <c r="A301" s="784"/>
      <c r="B301" s="787"/>
      <c r="C301" s="779"/>
      <c r="D301" s="782"/>
      <c r="E301" s="790"/>
      <c r="F301" s="798"/>
      <c r="G301" s="787"/>
      <c r="H301" s="140" t="s">
        <v>253</v>
      </c>
      <c r="I301" s="138" t="str">
        <f>+IF('5 Valoración Control'!I301="","",'5 Valoración Control'!I301)</f>
        <v/>
      </c>
      <c r="J301" s="779"/>
      <c r="K301" s="782"/>
      <c r="L301" s="793"/>
      <c r="M301" s="489"/>
      <c r="N301" s="490"/>
      <c r="O301" s="491"/>
      <c r="P301" s="491"/>
      <c r="Q301" s="492"/>
      <c r="R301" s="493"/>
      <c r="S301" s="494"/>
      <c r="T301" s="492"/>
      <c r="U301" s="491"/>
      <c r="V301" s="470"/>
      <c r="W301" s="470"/>
      <c r="X301" s="495"/>
      <c r="Y301" s="490"/>
      <c r="Z301" s="491"/>
      <c r="AA301" s="496"/>
      <c r="AB301" s="497"/>
    </row>
    <row r="302" spans="1:28" x14ac:dyDescent="0.35">
      <c r="A302" s="784"/>
      <c r="B302" s="787"/>
      <c r="C302" s="779"/>
      <c r="D302" s="782"/>
      <c r="E302" s="790"/>
      <c r="F302" s="798"/>
      <c r="G302" s="787"/>
      <c r="H302" s="140" t="s">
        <v>257</v>
      </c>
      <c r="I302" s="138" t="str">
        <f>+IF('5 Valoración Control'!I302="","",'5 Valoración Control'!I302)</f>
        <v/>
      </c>
      <c r="J302" s="779"/>
      <c r="K302" s="782"/>
      <c r="L302" s="793"/>
      <c r="M302" s="489"/>
      <c r="N302" s="490"/>
      <c r="O302" s="491"/>
      <c r="P302" s="491"/>
      <c r="Q302" s="492"/>
      <c r="R302" s="493"/>
      <c r="S302" s="494"/>
      <c r="T302" s="492"/>
      <c r="U302" s="491"/>
      <c r="V302" s="470"/>
      <c r="W302" s="470"/>
      <c r="X302" s="495"/>
      <c r="Y302" s="490"/>
      <c r="Z302" s="491"/>
      <c r="AA302" s="496"/>
      <c r="AB302" s="497"/>
    </row>
    <row r="303" spans="1:28" x14ac:dyDescent="0.35">
      <c r="A303" s="784"/>
      <c r="B303" s="787"/>
      <c r="C303" s="779"/>
      <c r="D303" s="782"/>
      <c r="E303" s="790"/>
      <c r="F303" s="798" t="s">
        <v>259</v>
      </c>
      <c r="G303" s="787" t="str">
        <f>+IF('5 Valoración Control'!G303="","",'5 Valoración Control'!G303)</f>
        <v/>
      </c>
      <c r="H303" s="140" t="s">
        <v>244</v>
      </c>
      <c r="I303" s="138" t="str">
        <f>+IF('5 Valoración Control'!I303="","",'5 Valoración Control'!I303)</f>
        <v/>
      </c>
      <c r="J303" s="779"/>
      <c r="K303" s="782"/>
      <c r="L303" s="793"/>
      <c r="M303" s="489"/>
      <c r="N303" s="490"/>
      <c r="O303" s="491"/>
      <c r="P303" s="491"/>
      <c r="Q303" s="492"/>
      <c r="R303" s="493"/>
      <c r="S303" s="494"/>
      <c r="T303" s="492"/>
      <c r="U303" s="491"/>
      <c r="V303" s="470"/>
      <c r="W303" s="470"/>
      <c r="X303" s="495"/>
      <c r="Y303" s="490"/>
      <c r="Z303" s="491"/>
      <c r="AA303" s="496"/>
      <c r="AB303" s="497"/>
    </row>
    <row r="304" spans="1:28" x14ac:dyDescent="0.35">
      <c r="A304" s="784"/>
      <c r="B304" s="787"/>
      <c r="C304" s="779"/>
      <c r="D304" s="782"/>
      <c r="E304" s="790"/>
      <c r="F304" s="798"/>
      <c r="G304" s="787"/>
      <c r="H304" s="140" t="s">
        <v>253</v>
      </c>
      <c r="I304" s="138" t="str">
        <f>+IF('5 Valoración Control'!I304="","",'5 Valoración Control'!I304)</f>
        <v/>
      </c>
      <c r="J304" s="779"/>
      <c r="K304" s="782"/>
      <c r="L304" s="793"/>
      <c r="M304" s="489"/>
      <c r="N304" s="490"/>
      <c r="O304" s="491"/>
      <c r="P304" s="491"/>
      <c r="Q304" s="492"/>
      <c r="R304" s="493"/>
      <c r="S304" s="494"/>
      <c r="T304" s="492"/>
      <c r="U304" s="491"/>
      <c r="V304" s="470"/>
      <c r="W304" s="470"/>
      <c r="X304" s="495"/>
      <c r="Y304" s="490"/>
      <c r="Z304" s="491"/>
      <c r="AA304" s="496"/>
      <c r="AB304" s="497"/>
    </row>
    <row r="305" spans="1:28" x14ac:dyDescent="0.35">
      <c r="A305" s="784"/>
      <c r="B305" s="787"/>
      <c r="C305" s="779"/>
      <c r="D305" s="782"/>
      <c r="E305" s="790"/>
      <c r="F305" s="798"/>
      <c r="G305" s="787"/>
      <c r="H305" s="140" t="s">
        <v>257</v>
      </c>
      <c r="I305" s="138" t="str">
        <f>+IF('5 Valoración Control'!I305="","",'5 Valoración Control'!I305)</f>
        <v/>
      </c>
      <c r="J305" s="779"/>
      <c r="K305" s="782"/>
      <c r="L305" s="793"/>
      <c r="M305" s="489"/>
      <c r="N305" s="490"/>
      <c r="O305" s="491"/>
      <c r="P305" s="491"/>
      <c r="Q305" s="492"/>
      <c r="R305" s="493"/>
      <c r="S305" s="494"/>
      <c r="T305" s="492"/>
      <c r="U305" s="491"/>
      <c r="V305" s="470"/>
      <c r="W305" s="470"/>
      <c r="X305" s="495"/>
      <c r="Y305" s="490"/>
      <c r="Z305" s="491"/>
      <c r="AA305" s="496"/>
      <c r="AB305" s="497"/>
    </row>
    <row r="306" spans="1:28" x14ac:dyDescent="0.35">
      <c r="A306" s="784"/>
      <c r="B306" s="787"/>
      <c r="C306" s="779"/>
      <c r="D306" s="782"/>
      <c r="E306" s="790"/>
      <c r="F306" s="798" t="s">
        <v>260</v>
      </c>
      <c r="G306" s="787" t="str">
        <f>+IF('5 Valoración Control'!G306="","",'5 Valoración Control'!G306)</f>
        <v/>
      </c>
      <c r="H306" s="140" t="s">
        <v>244</v>
      </c>
      <c r="I306" s="138" t="str">
        <f>+IF('5 Valoración Control'!I306="","",'5 Valoración Control'!I306)</f>
        <v/>
      </c>
      <c r="J306" s="779"/>
      <c r="K306" s="782"/>
      <c r="L306" s="793"/>
      <c r="M306" s="489"/>
      <c r="N306" s="490"/>
      <c r="O306" s="491"/>
      <c r="P306" s="491"/>
      <c r="Q306" s="492"/>
      <c r="R306" s="493"/>
      <c r="S306" s="494"/>
      <c r="T306" s="492"/>
      <c r="U306" s="491"/>
      <c r="V306" s="470"/>
      <c r="W306" s="470"/>
      <c r="X306" s="495"/>
      <c r="Y306" s="490"/>
      <c r="Z306" s="491"/>
      <c r="AA306" s="496"/>
      <c r="AB306" s="497"/>
    </row>
    <row r="307" spans="1:28" x14ac:dyDescent="0.35">
      <c r="A307" s="784"/>
      <c r="B307" s="787"/>
      <c r="C307" s="779"/>
      <c r="D307" s="782"/>
      <c r="E307" s="790"/>
      <c r="F307" s="798"/>
      <c r="G307" s="787"/>
      <c r="H307" s="140" t="s">
        <v>253</v>
      </c>
      <c r="I307" s="138" t="str">
        <f>+IF('5 Valoración Control'!I307="","",'5 Valoración Control'!I307)</f>
        <v/>
      </c>
      <c r="J307" s="779"/>
      <c r="K307" s="782"/>
      <c r="L307" s="793"/>
      <c r="M307" s="489"/>
      <c r="N307" s="490"/>
      <c r="O307" s="491"/>
      <c r="P307" s="491"/>
      <c r="Q307" s="492"/>
      <c r="R307" s="493"/>
      <c r="S307" s="494"/>
      <c r="T307" s="492"/>
      <c r="U307" s="491"/>
      <c r="V307" s="470"/>
      <c r="W307" s="470"/>
      <c r="X307" s="495"/>
      <c r="Y307" s="490"/>
      <c r="Z307" s="491"/>
      <c r="AA307" s="496"/>
      <c r="AB307" s="497"/>
    </row>
    <row r="308" spans="1:28" x14ac:dyDescent="0.35">
      <c r="A308" s="784"/>
      <c r="B308" s="787"/>
      <c r="C308" s="779"/>
      <c r="D308" s="782"/>
      <c r="E308" s="790"/>
      <c r="F308" s="798"/>
      <c r="G308" s="787"/>
      <c r="H308" s="140" t="s">
        <v>257</v>
      </c>
      <c r="I308" s="138" t="str">
        <f>+IF('5 Valoración Control'!I308="","",'5 Valoración Control'!I308)</f>
        <v/>
      </c>
      <c r="J308" s="779"/>
      <c r="K308" s="782"/>
      <c r="L308" s="793"/>
      <c r="M308" s="489"/>
      <c r="N308" s="490"/>
      <c r="O308" s="491"/>
      <c r="P308" s="491"/>
      <c r="Q308" s="492"/>
      <c r="R308" s="493"/>
      <c r="S308" s="494"/>
      <c r="T308" s="492"/>
      <c r="U308" s="491"/>
      <c r="V308" s="470"/>
      <c r="W308" s="470"/>
      <c r="X308" s="495"/>
      <c r="Y308" s="490"/>
      <c r="Z308" s="491"/>
      <c r="AA308" s="496"/>
      <c r="AB308" s="497"/>
    </row>
    <row r="309" spans="1:28" x14ac:dyDescent="0.35">
      <c r="A309" s="784"/>
      <c r="B309" s="787"/>
      <c r="C309" s="779"/>
      <c r="D309" s="782"/>
      <c r="E309" s="790"/>
      <c r="F309" s="798" t="s">
        <v>261</v>
      </c>
      <c r="G309" s="787" t="str">
        <f>+IF('5 Valoración Control'!G309="","",'5 Valoración Control'!G309)</f>
        <v/>
      </c>
      <c r="H309" s="140" t="s">
        <v>244</v>
      </c>
      <c r="I309" s="138" t="str">
        <f>+IF('5 Valoración Control'!I309="","",'5 Valoración Control'!I309)</f>
        <v/>
      </c>
      <c r="J309" s="779"/>
      <c r="K309" s="782"/>
      <c r="L309" s="793"/>
      <c r="M309" s="489"/>
      <c r="N309" s="490"/>
      <c r="O309" s="491"/>
      <c r="P309" s="491"/>
      <c r="Q309" s="492"/>
      <c r="R309" s="493"/>
      <c r="S309" s="494"/>
      <c r="T309" s="492"/>
      <c r="U309" s="491"/>
      <c r="V309" s="470"/>
      <c r="W309" s="470"/>
      <c r="X309" s="495"/>
      <c r="Y309" s="490"/>
      <c r="Z309" s="491"/>
      <c r="AA309" s="496"/>
      <c r="AB309" s="497"/>
    </row>
    <row r="310" spans="1:28" x14ac:dyDescent="0.35">
      <c r="A310" s="784"/>
      <c r="B310" s="787"/>
      <c r="C310" s="779"/>
      <c r="D310" s="782"/>
      <c r="E310" s="790"/>
      <c r="F310" s="798"/>
      <c r="G310" s="787"/>
      <c r="H310" s="140" t="s">
        <v>253</v>
      </c>
      <c r="I310" s="138" t="str">
        <f>+IF('5 Valoración Control'!I310="","",'5 Valoración Control'!I310)</f>
        <v/>
      </c>
      <c r="J310" s="779"/>
      <c r="K310" s="782"/>
      <c r="L310" s="793"/>
      <c r="M310" s="489"/>
      <c r="N310" s="490"/>
      <c r="O310" s="491"/>
      <c r="P310" s="491"/>
      <c r="Q310" s="492"/>
      <c r="R310" s="493"/>
      <c r="S310" s="494"/>
      <c r="T310" s="492"/>
      <c r="U310" s="491"/>
      <c r="V310" s="470"/>
      <c r="W310" s="470"/>
      <c r="X310" s="495"/>
      <c r="Y310" s="490"/>
      <c r="Z310" s="491"/>
      <c r="AA310" s="496"/>
      <c r="AB310" s="497"/>
    </row>
    <row r="311" spans="1:28" ht="12" thickBot="1" x14ac:dyDescent="0.4">
      <c r="A311" s="785"/>
      <c r="B311" s="788"/>
      <c r="C311" s="780"/>
      <c r="D311" s="783"/>
      <c r="E311" s="791"/>
      <c r="F311" s="799"/>
      <c r="G311" s="788"/>
      <c r="H311" s="141" t="s">
        <v>257</v>
      </c>
      <c r="I311" s="139" t="str">
        <f>+IF('5 Valoración Control'!I311="","",'5 Valoración Control'!I311)</f>
        <v/>
      </c>
      <c r="J311" s="780"/>
      <c r="K311" s="783"/>
      <c r="L311" s="794"/>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6"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143</v>
      </c>
      <c r="C1" s="818"/>
      <c r="D1" s="818"/>
      <c r="E1" s="818"/>
      <c r="F1" s="818"/>
      <c r="G1" s="818"/>
      <c r="H1" s="818"/>
      <c r="I1" s="818"/>
      <c r="J1" s="818"/>
      <c r="K1" s="818"/>
      <c r="L1" s="818"/>
      <c r="M1" s="818"/>
      <c r="N1" s="606" t="s">
        <v>373</v>
      </c>
      <c r="O1" s="607"/>
    </row>
    <row r="2" spans="1:33" ht="15" customHeight="1" x14ac:dyDescent="0.35">
      <c r="A2" s="604"/>
      <c r="B2" s="818"/>
      <c r="C2" s="818"/>
      <c r="D2" s="818"/>
      <c r="E2" s="818"/>
      <c r="F2" s="818"/>
      <c r="G2" s="818"/>
      <c r="H2" s="818"/>
      <c r="I2" s="818"/>
      <c r="J2" s="818"/>
      <c r="K2" s="818"/>
      <c r="L2" s="818"/>
      <c r="M2" s="818"/>
      <c r="N2" s="820" t="s">
        <v>116</v>
      </c>
      <c r="O2" s="821"/>
    </row>
    <row r="3" spans="1:33" ht="15" customHeight="1" x14ac:dyDescent="0.35">
      <c r="A3" s="604"/>
      <c r="B3" s="818"/>
      <c r="C3" s="818"/>
      <c r="D3" s="818"/>
      <c r="E3" s="818"/>
      <c r="F3" s="818"/>
      <c r="G3" s="818"/>
      <c r="H3" s="818"/>
      <c r="I3" s="818"/>
      <c r="J3" s="818"/>
      <c r="K3" s="818"/>
      <c r="L3" s="818"/>
      <c r="M3" s="818"/>
      <c r="N3" s="822" t="s">
        <v>370</v>
      </c>
      <c r="O3" s="823"/>
    </row>
    <row r="4" spans="1:33" s="156" customFormat="1" ht="15" customHeight="1" x14ac:dyDescent="0.25">
      <c r="A4" s="605"/>
      <c r="B4" s="819"/>
      <c r="C4" s="819"/>
      <c r="D4" s="819"/>
      <c r="E4" s="819"/>
      <c r="F4" s="819"/>
      <c r="G4" s="819"/>
      <c r="H4" s="819"/>
      <c r="I4" s="819"/>
      <c r="J4" s="819"/>
      <c r="K4" s="819"/>
      <c r="L4" s="819"/>
      <c r="M4" s="819"/>
      <c r="N4" s="820" t="s">
        <v>285</v>
      </c>
      <c r="O4" s="821"/>
      <c r="Q4" s="157"/>
      <c r="R4" s="157"/>
      <c r="AA4" s="159"/>
      <c r="AB4" s="159"/>
      <c r="AC4" s="159"/>
      <c r="AD4" s="159"/>
      <c r="AE4" s="159"/>
    </row>
    <row r="5" spans="1:33" s="156" customFormat="1" ht="28.5" customHeight="1" x14ac:dyDescent="0.25">
      <c r="A5" s="459" t="s">
        <v>14</v>
      </c>
      <c r="B5" s="812" t="str">
        <f>'1 Contexto e Identificación'!B6:E6</f>
        <v xml:space="preserve">DOCUMENTACIÓN Y ARCHIVO </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816"/>
      <c r="D6" s="816"/>
      <c r="E6" s="816"/>
      <c r="F6" s="816"/>
      <c r="G6" s="816"/>
      <c r="H6" s="816"/>
      <c r="I6" s="816"/>
      <c r="J6" s="816"/>
      <c r="K6" s="816"/>
      <c r="L6" s="816"/>
      <c r="M6" s="817"/>
      <c r="O6" s="805"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264</v>
      </c>
      <c r="F10" s="676"/>
      <c r="G10" s="825"/>
      <c r="H10" s="47"/>
      <c r="I10" s="620" t="s">
        <v>286</v>
      </c>
      <c r="J10" s="621"/>
      <c r="K10" s="621"/>
      <c r="L10" s="621"/>
      <c r="M10" s="622"/>
      <c r="N10" s="628" t="s">
        <v>103</v>
      </c>
      <c r="O10" s="665"/>
      <c r="P10" s="665"/>
      <c r="Q10" s="666"/>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Posible Alteración o manipulación de la información y/o documentos oficiales por interés personal para Beneficio económico, Intereses personales, Favorecimiento a terceros</v>
      </c>
      <c r="C12" s="376" t="s">
        <v>243</v>
      </c>
      <c r="D12" s="375" t="str">
        <f>+IF('5 Valoración Control'!G12="","",'5 Valoración Control'!G12)</f>
        <v>Inadecuado manejo de la información y/o documentación de resppuestas, notificaciones o sanciones.</v>
      </c>
      <c r="E12" s="795" t="str">
        <f>+'6 Mapa Calor Residual'!$C$12</f>
        <v>Rara vez</v>
      </c>
      <c r="F12" s="796" t="str">
        <f>+'6 Mapa Calor Residual'!$D$12</f>
        <v>Mayor</v>
      </c>
      <c r="G12" s="803" t="str">
        <f>+'6 Mapa Calor Residual'!$E$12</f>
        <v>Alto</v>
      </c>
      <c r="H12" s="184" t="str">
        <f>+IF('8 Mapa Riesgo, Plan Acción'!M12="","",'8 Mapa Riesgo, Plan Acción'!M12)</f>
        <v>Reducir_Mitigar</v>
      </c>
      <c r="I12" s="194" t="str">
        <f>+IF('8 Mapa Riesgo, Plan Acción'!N12="","",'8 Mapa Riesgo, Plan Acción'!N12)</f>
        <v>Informe cuatrimestral de el inventario y actualización documental del archivo de la DTB</v>
      </c>
      <c r="J12" s="191" t="str">
        <f>+IF('8 Mapa Riesgo, Plan Acción'!O12="","",'8 Mapa Riesgo, Plan Acción'!O12)</f>
        <v xml:space="preserve">Informe cuatrimestral del inventario y actualización documental </v>
      </c>
      <c r="K12" s="191" t="str">
        <f>+IF('8 Mapa Riesgo, Plan Acción'!P12="","",'8 Mapa Riesgo, Plan Acción'!P12)</f>
        <v xml:space="preserve">Líder de proceso documentación y archivo </v>
      </c>
      <c r="L12" s="208">
        <f>+IF('8 Mapa Riesgo, Plan Acción'!Q12="","",'8 Mapa Riesgo, Plan Acción'!Q12)</f>
        <v>45688</v>
      </c>
      <c r="M12" s="209">
        <f>+IF('8 Mapa Riesgo, Plan Acción'!R12="","",'8 Mapa Riesgo, Plan Acción'!R12)</f>
        <v>46006</v>
      </c>
      <c r="N12" s="195" t="str">
        <f>+IF('8 Mapa Riesgo, Plan Acción'!S12="","",'8 Mapa Riesgo, Plan Acción'!S12)</f>
        <v>Informar al secretario general para tomar las medidas administrativas necesarias</v>
      </c>
      <c r="O12" s="191" t="str">
        <f>+IF('8 Mapa Riesgo, Plan Acción'!T12="","",'8 Mapa Riesgo, Plan Acción'!T12)</f>
        <v xml:space="preserve">Copia del Informe realizado </v>
      </c>
      <c r="P12" s="191" t="str">
        <f>+IF('8 Mapa Riesgo, Plan Acción'!U12="","",'8 Mapa Riesgo, Plan Acción'!U12)</f>
        <v xml:space="preserve">Líder de proceso documentación y archivo </v>
      </c>
      <c r="Q12" s="138" t="str">
        <f>+IF('8 Mapa Riesgo, Plan Acción'!V12="","",'8 Mapa Riesgo, Plan Acción'!V12)</f>
        <v>350 días hábiles</v>
      </c>
      <c r="R12" s="152" t="str">
        <f>+IF('8 Mapa Riesgo, Plan Acción'!W12="","",'8 Mapa Riesgo, Plan Acción'!W12)</f>
        <v xml:space="preserve">Entrega de Informe </v>
      </c>
      <c r="S12" s="173"/>
      <c r="T12" s="173"/>
      <c r="V12" s="162"/>
      <c r="W12" s="162"/>
      <c r="X12" s="172"/>
      <c r="Y12" s="172"/>
      <c r="Z12" s="172"/>
      <c r="AA12" s="174"/>
      <c r="AB12" s="174"/>
      <c r="AC12" s="174"/>
      <c r="AD12" s="174"/>
      <c r="AE12" s="174"/>
      <c r="AF12" s="172"/>
      <c r="AG12" s="172"/>
    </row>
    <row r="13" spans="1:33" ht="12.75" customHeight="1" x14ac:dyDescent="0.25">
      <c r="A13" s="784"/>
      <c r="B13" s="787"/>
      <c r="C13" s="798" t="s">
        <v>258</v>
      </c>
      <c r="D13" s="787" t="str">
        <f>+IF('5 Valoración Control'!G15="","",'5 Valoración Control'!G15)</f>
        <v/>
      </c>
      <c r="E13" s="779"/>
      <c r="F13" s="782"/>
      <c r="G13" s="790"/>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4"/>
      <c r="B14" s="787"/>
      <c r="C14" s="798"/>
      <c r="D14" s="787"/>
      <c r="E14" s="779"/>
      <c r="F14" s="782"/>
      <c r="G14" s="790"/>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4"/>
      <c r="B15" s="787"/>
      <c r="C15" s="798"/>
      <c r="D15" s="787"/>
      <c r="E15" s="779"/>
      <c r="F15" s="782"/>
      <c r="G15" s="790"/>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4"/>
      <c r="B16" s="787"/>
      <c r="C16" s="798" t="s">
        <v>259</v>
      </c>
      <c r="D16" s="787" t="str">
        <f>+IF('5 Valoración Control'!G18="","",'5 Valoración Control'!G18)</f>
        <v/>
      </c>
      <c r="E16" s="779"/>
      <c r="F16" s="782"/>
      <c r="G16" s="790"/>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4"/>
      <c r="B17" s="787"/>
      <c r="C17" s="798"/>
      <c r="D17" s="787"/>
      <c r="E17" s="779"/>
      <c r="F17" s="782"/>
      <c r="G17" s="790"/>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4"/>
      <c r="B18" s="787"/>
      <c r="C18" s="798"/>
      <c r="D18" s="787"/>
      <c r="E18" s="779"/>
      <c r="F18" s="782"/>
      <c r="G18" s="790"/>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4"/>
      <c r="B19" s="787"/>
      <c r="C19" s="798" t="s">
        <v>260</v>
      </c>
      <c r="D19" s="787" t="str">
        <f>+IF('5 Valoración Control'!G21="","",'5 Valoración Control'!G21)</f>
        <v/>
      </c>
      <c r="E19" s="779"/>
      <c r="F19" s="782"/>
      <c r="G19" s="790"/>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4"/>
      <c r="B20" s="787"/>
      <c r="C20" s="798"/>
      <c r="D20" s="787"/>
      <c r="E20" s="779"/>
      <c r="F20" s="782"/>
      <c r="G20" s="790"/>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4"/>
      <c r="B21" s="787"/>
      <c r="C21" s="798"/>
      <c r="D21" s="787"/>
      <c r="E21" s="779"/>
      <c r="F21" s="782"/>
      <c r="G21" s="790"/>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4"/>
      <c r="B22" s="787"/>
      <c r="C22" s="798" t="s">
        <v>261</v>
      </c>
      <c r="D22" s="787" t="str">
        <f>+IF('5 Valoración Control'!G24="","",'5 Valoración Control'!G24)</f>
        <v/>
      </c>
      <c r="E22" s="779"/>
      <c r="F22" s="782"/>
      <c r="G22" s="790"/>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4"/>
      <c r="B23" s="787"/>
      <c r="C23" s="798"/>
      <c r="D23" s="787"/>
      <c r="E23" s="779"/>
      <c r="F23" s="782"/>
      <c r="G23" s="790"/>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5"/>
      <c r="B24" s="788"/>
      <c r="C24" s="799"/>
      <c r="D24" s="788"/>
      <c r="E24" s="780"/>
      <c r="F24" s="783"/>
      <c r="G24" s="791"/>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6">
        <f>+'1 Contexto e Identificación'!$E$12</f>
        <v>0</v>
      </c>
      <c r="C25" s="800" t="s">
        <v>243</v>
      </c>
      <c r="D25" s="786" t="str">
        <f>+IF('5 Valoración Control'!G27="","",'5 Valoración Control'!G27)</f>
        <v/>
      </c>
      <c r="E25" s="778" t="str">
        <f>+'6 Mapa Calor Residual'!$C$13</f>
        <v/>
      </c>
      <c r="F25" s="781">
        <f>+'6 Mapa Calor Residual'!$D$13</f>
        <v>0</v>
      </c>
      <c r="G25" s="789"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90"/>
      <c r="B26" s="787"/>
      <c r="C26" s="798"/>
      <c r="D26" s="787"/>
      <c r="E26" s="779"/>
      <c r="F26" s="782"/>
      <c r="G26" s="790"/>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90"/>
      <c r="B27" s="787"/>
      <c r="C27" s="798"/>
      <c r="D27" s="787"/>
      <c r="E27" s="779"/>
      <c r="F27" s="782"/>
      <c r="G27" s="790"/>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7"/>
      <c r="C28" s="798" t="s">
        <v>258</v>
      </c>
      <c r="D28" s="787" t="str">
        <f>+IF('5 Valoración Control'!G30="","",'5 Valoración Control'!G30)</f>
        <v/>
      </c>
      <c r="E28" s="779"/>
      <c r="F28" s="782"/>
      <c r="G28" s="790"/>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7"/>
      <c r="C29" s="798"/>
      <c r="D29" s="787"/>
      <c r="E29" s="779"/>
      <c r="F29" s="782"/>
      <c r="G29" s="790"/>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7"/>
      <c r="C30" s="798"/>
      <c r="D30" s="787"/>
      <c r="E30" s="779"/>
      <c r="F30" s="782"/>
      <c r="G30" s="790"/>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7"/>
      <c r="C31" s="798" t="s">
        <v>259</v>
      </c>
      <c r="D31" s="787" t="str">
        <f>+IF('5 Valoración Control'!G33="","",'5 Valoración Control'!G33)</f>
        <v/>
      </c>
      <c r="E31" s="779"/>
      <c r="F31" s="782"/>
      <c r="G31" s="790"/>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7"/>
      <c r="C32" s="798"/>
      <c r="D32" s="787"/>
      <c r="E32" s="779"/>
      <c r="F32" s="782"/>
      <c r="G32" s="790"/>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7"/>
      <c r="C33" s="798"/>
      <c r="D33" s="787"/>
      <c r="E33" s="779"/>
      <c r="F33" s="782"/>
      <c r="G33" s="790"/>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7"/>
      <c r="C34" s="798" t="s">
        <v>260</v>
      </c>
      <c r="D34" s="787" t="str">
        <f>+IF('5 Valoración Control'!G36="","",'5 Valoración Control'!G36)</f>
        <v/>
      </c>
      <c r="E34" s="779"/>
      <c r="F34" s="782"/>
      <c r="G34" s="790"/>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7"/>
      <c r="C35" s="798"/>
      <c r="D35" s="787"/>
      <c r="E35" s="779"/>
      <c r="F35" s="782"/>
      <c r="G35" s="790"/>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7"/>
      <c r="C36" s="798"/>
      <c r="D36" s="787"/>
      <c r="E36" s="779"/>
      <c r="F36" s="782"/>
      <c r="G36" s="790"/>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7"/>
      <c r="C37" s="798" t="s">
        <v>261</v>
      </c>
      <c r="D37" s="787" t="str">
        <f>+IF('5 Valoración Control'!G39="","",'5 Valoración Control'!G39)</f>
        <v/>
      </c>
      <c r="E37" s="779"/>
      <c r="F37" s="782"/>
      <c r="G37" s="790"/>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7"/>
      <c r="C38" s="798"/>
      <c r="D38" s="787"/>
      <c r="E38" s="779"/>
      <c r="F38" s="782"/>
      <c r="G38" s="790"/>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88"/>
      <c r="C39" s="799"/>
      <c r="D39" s="788"/>
      <c r="E39" s="780"/>
      <c r="F39" s="783"/>
      <c r="G39" s="791"/>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77" t="str">
        <f>'1 Contexto e Identificación'!$A$13</f>
        <v>R3</v>
      </c>
      <c r="B40" s="786">
        <f>+'1 Contexto e Identificación'!$E$13</f>
        <v>0</v>
      </c>
      <c r="C40" s="800" t="s">
        <v>243</v>
      </c>
      <c r="D40" s="786" t="str">
        <f>+IF('5 Valoración Control'!G42="","",'5 Valoración Control'!G42)</f>
        <v/>
      </c>
      <c r="E40" s="778" t="str">
        <f>+'6 Mapa Calor Residual'!$C$14</f>
        <v/>
      </c>
      <c r="F40" s="781">
        <f>+'6 Mapa Calor Residual'!$D$14</f>
        <v>0</v>
      </c>
      <c r="G40" s="789"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4"/>
      <c r="B41" s="787"/>
      <c r="C41" s="798"/>
      <c r="D41" s="787"/>
      <c r="E41" s="779"/>
      <c r="F41" s="782"/>
      <c r="G41" s="790"/>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4"/>
      <c r="B42" s="787"/>
      <c r="C42" s="798"/>
      <c r="D42" s="787"/>
      <c r="E42" s="779"/>
      <c r="F42" s="782"/>
      <c r="G42" s="790"/>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4"/>
      <c r="B43" s="787"/>
      <c r="C43" s="798" t="s">
        <v>258</v>
      </c>
      <c r="D43" s="787" t="str">
        <f>+IF('5 Valoración Control'!G45="","",'5 Valoración Control'!G45)</f>
        <v/>
      </c>
      <c r="E43" s="779"/>
      <c r="F43" s="782"/>
      <c r="G43" s="790"/>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4"/>
      <c r="B44" s="787"/>
      <c r="C44" s="798"/>
      <c r="D44" s="787"/>
      <c r="E44" s="779"/>
      <c r="F44" s="782"/>
      <c r="G44" s="790"/>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4"/>
      <c r="B45" s="787"/>
      <c r="C45" s="798"/>
      <c r="D45" s="787"/>
      <c r="E45" s="779"/>
      <c r="F45" s="782"/>
      <c r="G45" s="790"/>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4"/>
      <c r="B46" s="787"/>
      <c r="C46" s="798" t="s">
        <v>259</v>
      </c>
      <c r="D46" s="787" t="str">
        <f>+IF('5 Valoración Control'!G48="","",'5 Valoración Control'!G48)</f>
        <v/>
      </c>
      <c r="E46" s="779"/>
      <c r="F46" s="782"/>
      <c r="G46" s="790"/>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4"/>
      <c r="B47" s="787"/>
      <c r="C47" s="798"/>
      <c r="D47" s="787"/>
      <c r="E47" s="779"/>
      <c r="F47" s="782"/>
      <c r="G47" s="790"/>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4"/>
      <c r="B48" s="787"/>
      <c r="C48" s="798"/>
      <c r="D48" s="787"/>
      <c r="E48" s="779"/>
      <c r="F48" s="782"/>
      <c r="G48" s="790"/>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4"/>
      <c r="B49" s="787"/>
      <c r="C49" s="798" t="s">
        <v>260</v>
      </c>
      <c r="D49" s="787" t="str">
        <f>+IF('5 Valoración Control'!G51="","",'5 Valoración Control'!G51)</f>
        <v/>
      </c>
      <c r="E49" s="779"/>
      <c r="F49" s="782"/>
      <c r="G49" s="790"/>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4"/>
      <c r="B50" s="787"/>
      <c r="C50" s="798"/>
      <c r="D50" s="787"/>
      <c r="E50" s="779"/>
      <c r="F50" s="782"/>
      <c r="G50" s="790"/>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4"/>
      <c r="B51" s="787"/>
      <c r="C51" s="798"/>
      <c r="D51" s="787"/>
      <c r="E51" s="779"/>
      <c r="F51" s="782"/>
      <c r="G51" s="790"/>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4"/>
      <c r="B52" s="787"/>
      <c r="C52" s="798" t="s">
        <v>261</v>
      </c>
      <c r="D52" s="787" t="str">
        <f>+IF('5 Valoración Control'!G54="","",'5 Valoración Control'!G54)</f>
        <v/>
      </c>
      <c r="E52" s="779"/>
      <c r="F52" s="782"/>
      <c r="G52" s="790"/>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4"/>
      <c r="B53" s="787"/>
      <c r="C53" s="798"/>
      <c r="D53" s="787"/>
      <c r="E53" s="779"/>
      <c r="F53" s="782"/>
      <c r="G53" s="790"/>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5"/>
      <c r="B54" s="788"/>
      <c r="C54" s="799"/>
      <c r="D54" s="788"/>
      <c r="E54" s="780"/>
      <c r="F54" s="783"/>
      <c r="G54" s="791"/>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77" t="str">
        <f>'1 Contexto e Identificación'!$A$14</f>
        <v>R4</v>
      </c>
      <c r="B55" s="786">
        <f>+'1 Contexto e Identificación'!$E$14</f>
        <v>0</v>
      </c>
      <c r="C55" s="800" t="s">
        <v>243</v>
      </c>
      <c r="D55" s="786" t="str">
        <f>+IF('5 Valoración Control'!G57="","",'5 Valoración Control'!G57)</f>
        <v/>
      </c>
      <c r="E55" s="778" t="str">
        <f>+'6 Mapa Calor Residual'!$C$15</f>
        <v/>
      </c>
      <c r="F55" s="781">
        <f>+'6 Mapa Calor Residual'!$D$15</f>
        <v>0</v>
      </c>
      <c r="G55" s="789"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4"/>
      <c r="B56" s="787"/>
      <c r="C56" s="798"/>
      <c r="D56" s="787"/>
      <c r="E56" s="779"/>
      <c r="F56" s="782"/>
      <c r="G56" s="790"/>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4"/>
      <c r="B57" s="787"/>
      <c r="C57" s="798"/>
      <c r="D57" s="787"/>
      <c r="E57" s="779"/>
      <c r="F57" s="782"/>
      <c r="G57" s="790"/>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4"/>
      <c r="B58" s="787"/>
      <c r="C58" s="798" t="s">
        <v>258</v>
      </c>
      <c r="D58" s="787" t="str">
        <f>+IF('5 Valoración Control'!G60="","",'5 Valoración Control'!G60)</f>
        <v/>
      </c>
      <c r="E58" s="779"/>
      <c r="F58" s="782"/>
      <c r="G58" s="790"/>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4"/>
      <c r="B59" s="787"/>
      <c r="C59" s="798"/>
      <c r="D59" s="787"/>
      <c r="E59" s="779"/>
      <c r="F59" s="782"/>
      <c r="G59" s="790"/>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4"/>
      <c r="B60" s="787"/>
      <c r="C60" s="798"/>
      <c r="D60" s="787"/>
      <c r="E60" s="779"/>
      <c r="F60" s="782"/>
      <c r="G60" s="790"/>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4"/>
      <c r="B61" s="787"/>
      <c r="C61" s="798" t="s">
        <v>259</v>
      </c>
      <c r="D61" s="787" t="str">
        <f>+IF('5 Valoración Control'!G63="","",'5 Valoración Control'!G63)</f>
        <v/>
      </c>
      <c r="E61" s="779"/>
      <c r="F61" s="782"/>
      <c r="G61" s="790"/>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4"/>
      <c r="B62" s="787"/>
      <c r="C62" s="798"/>
      <c r="D62" s="787"/>
      <c r="E62" s="779"/>
      <c r="F62" s="782"/>
      <c r="G62" s="790"/>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4"/>
      <c r="B63" s="787"/>
      <c r="C63" s="798"/>
      <c r="D63" s="787"/>
      <c r="E63" s="779"/>
      <c r="F63" s="782"/>
      <c r="G63" s="790"/>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4"/>
      <c r="B64" s="787"/>
      <c r="C64" s="798" t="s">
        <v>260</v>
      </c>
      <c r="D64" s="787" t="str">
        <f>+IF('5 Valoración Control'!G66="","",'5 Valoración Control'!G66)</f>
        <v/>
      </c>
      <c r="E64" s="779"/>
      <c r="F64" s="782"/>
      <c r="G64" s="790"/>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4"/>
      <c r="B65" s="787"/>
      <c r="C65" s="798"/>
      <c r="D65" s="787"/>
      <c r="E65" s="779"/>
      <c r="F65" s="782"/>
      <c r="G65" s="790"/>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4"/>
      <c r="B66" s="787"/>
      <c r="C66" s="798"/>
      <c r="D66" s="787"/>
      <c r="E66" s="779"/>
      <c r="F66" s="782"/>
      <c r="G66" s="790"/>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4"/>
      <c r="B67" s="787"/>
      <c r="C67" s="798" t="s">
        <v>261</v>
      </c>
      <c r="D67" s="787" t="str">
        <f>+IF('5 Valoración Control'!G69="","",'5 Valoración Control'!G69)</f>
        <v/>
      </c>
      <c r="E67" s="779"/>
      <c r="F67" s="782"/>
      <c r="G67" s="790"/>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4"/>
      <c r="B68" s="787"/>
      <c r="C68" s="798"/>
      <c r="D68" s="787"/>
      <c r="E68" s="779"/>
      <c r="F68" s="782"/>
      <c r="G68" s="790"/>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5"/>
      <c r="B69" s="788"/>
      <c r="C69" s="799"/>
      <c r="D69" s="788"/>
      <c r="E69" s="780"/>
      <c r="F69" s="783"/>
      <c r="G69" s="791"/>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77" t="str">
        <f>'1 Contexto e Identificación'!$A$15</f>
        <v>R5</v>
      </c>
      <c r="B70" s="786">
        <f>+'1 Contexto e Identificación'!$E$15</f>
        <v>0</v>
      </c>
      <c r="C70" s="800" t="s">
        <v>243</v>
      </c>
      <c r="D70" s="786" t="str">
        <f>+IF('5 Valoración Control'!G72="","",'5 Valoración Control'!G72)</f>
        <v/>
      </c>
      <c r="E70" s="778" t="str">
        <f>+'6 Mapa Calor Residual'!$C$16</f>
        <v/>
      </c>
      <c r="F70" s="781">
        <f>+'6 Mapa Calor Residual'!$D$16</f>
        <v>0</v>
      </c>
      <c r="G70" s="789"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4"/>
      <c r="B71" s="787"/>
      <c r="C71" s="798"/>
      <c r="D71" s="787"/>
      <c r="E71" s="779"/>
      <c r="F71" s="782"/>
      <c r="G71" s="790"/>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4"/>
      <c r="B72" s="787"/>
      <c r="C72" s="798"/>
      <c r="D72" s="787"/>
      <c r="E72" s="779"/>
      <c r="F72" s="782"/>
      <c r="G72" s="790"/>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4"/>
      <c r="B73" s="787"/>
      <c r="C73" s="798" t="s">
        <v>258</v>
      </c>
      <c r="D73" s="787" t="str">
        <f>+IF('5 Valoración Control'!G75="","",'5 Valoración Control'!G75)</f>
        <v/>
      </c>
      <c r="E73" s="779"/>
      <c r="F73" s="782"/>
      <c r="G73" s="790"/>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4"/>
      <c r="B74" s="787"/>
      <c r="C74" s="798"/>
      <c r="D74" s="787"/>
      <c r="E74" s="779"/>
      <c r="F74" s="782"/>
      <c r="G74" s="790"/>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4"/>
      <c r="B75" s="787"/>
      <c r="C75" s="798"/>
      <c r="D75" s="787"/>
      <c r="E75" s="779"/>
      <c r="F75" s="782"/>
      <c r="G75" s="790"/>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4"/>
      <c r="B76" s="787"/>
      <c r="C76" s="798" t="s">
        <v>259</v>
      </c>
      <c r="D76" s="787" t="str">
        <f>+IF('5 Valoración Control'!G78="","",'5 Valoración Control'!G78)</f>
        <v/>
      </c>
      <c r="E76" s="779"/>
      <c r="F76" s="782"/>
      <c r="G76" s="790"/>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4"/>
      <c r="B77" s="787"/>
      <c r="C77" s="798"/>
      <c r="D77" s="787"/>
      <c r="E77" s="779"/>
      <c r="F77" s="782"/>
      <c r="G77" s="790"/>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4"/>
      <c r="B78" s="787"/>
      <c r="C78" s="798"/>
      <c r="D78" s="787"/>
      <c r="E78" s="779"/>
      <c r="F78" s="782"/>
      <c r="G78" s="790"/>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4"/>
      <c r="B79" s="787"/>
      <c r="C79" s="798" t="s">
        <v>260</v>
      </c>
      <c r="D79" s="787" t="str">
        <f>+IF('5 Valoración Control'!G81="","",'5 Valoración Control'!G81)</f>
        <v/>
      </c>
      <c r="E79" s="779"/>
      <c r="F79" s="782"/>
      <c r="G79" s="790"/>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4"/>
      <c r="B80" s="787"/>
      <c r="C80" s="798"/>
      <c r="D80" s="787"/>
      <c r="E80" s="779"/>
      <c r="F80" s="782"/>
      <c r="G80" s="790"/>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4"/>
      <c r="B81" s="787"/>
      <c r="C81" s="798"/>
      <c r="D81" s="787"/>
      <c r="E81" s="779"/>
      <c r="F81" s="782"/>
      <c r="G81" s="790"/>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4"/>
      <c r="B82" s="787"/>
      <c r="C82" s="798" t="s">
        <v>261</v>
      </c>
      <c r="D82" s="787" t="str">
        <f>+IF('5 Valoración Control'!G84="","",'5 Valoración Control'!G84)</f>
        <v/>
      </c>
      <c r="E82" s="779"/>
      <c r="F82" s="782"/>
      <c r="G82" s="790"/>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4"/>
      <c r="B83" s="787"/>
      <c r="C83" s="798"/>
      <c r="D83" s="787"/>
      <c r="E83" s="779"/>
      <c r="F83" s="782"/>
      <c r="G83" s="790"/>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5"/>
      <c r="B84" s="788"/>
      <c r="C84" s="799"/>
      <c r="D84" s="788"/>
      <c r="E84" s="780"/>
      <c r="F84" s="783"/>
      <c r="G84" s="791"/>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6" t="str">
        <f>+'1 Contexto e Identificación'!$E$16</f>
        <v xml:space="preserve">  </v>
      </c>
      <c r="C85" s="800" t="s">
        <v>243</v>
      </c>
      <c r="D85" s="786" t="str">
        <f>+IF('5 Valoración Control'!G87="","",'5 Valoración Control'!G87)</f>
        <v/>
      </c>
      <c r="E85" s="778" t="str">
        <f>+'6 Mapa Calor Residual'!$C$17</f>
        <v/>
      </c>
      <c r="F85" s="781" t="str">
        <f>+'6 Mapa Calor Residual'!$D$17</f>
        <v/>
      </c>
      <c r="G85" s="789"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4"/>
      <c r="B86" s="787"/>
      <c r="C86" s="798"/>
      <c r="D86" s="787"/>
      <c r="E86" s="779"/>
      <c r="F86" s="782"/>
      <c r="G86" s="790"/>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4"/>
      <c r="B87" s="787"/>
      <c r="C87" s="798"/>
      <c r="D87" s="787"/>
      <c r="E87" s="779"/>
      <c r="F87" s="782"/>
      <c r="G87" s="790"/>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4"/>
      <c r="B88" s="787"/>
      <c r="C88" s="798" t="s">
        <v>258</v>
      </c>
      <c r="D88" s="787" t="str">
        <f>+IF('5 Valoración Control'!G90="","",'5 Valoración Control'!G90)</f>
        <v/>
      </c>
      <c r="E88" s="779"/>
      <c r="F88" s="782"/>
      <c r="G88" s="790"/>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4"/>
      <c r="B89" s="787"/>
      <c r="C89" s="798"/>
      <c r="D89" s="787"/>
      <c r="E89" s="779"/>
      <c r="F89" s="782"/>
      <c r="G89" s="790"/>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4"/>
      <c r="B90" s="787"/>
      <c r="C90" s="798"/>
      <c r="D90" s="787"/>
      <c r="E90" s="779"/>
      <c r="F90" s="782"/>
      <c r="G90" s="790"/>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4"/>
      <c r="B91" s="787"/>
      <c r="C91" s="798" t="s">
        <v>259</v>
      </c>
      <c r="D91" s="787" t="str">
        <f>+IF('5 Valoración Control'!G93="","",'5 Valoración Control'!G93)</f>
        <v/>
      </c>
      <c r="E91" s="779"/>
      <c r="F91" s="782"/>
      <c r="G91" s="790"/>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4"/>
      <c r="B92" s="787"/>
      <c r="C92" s="798"/>
      <c r="D92" s="787"/>
      <c r="E92" s="779"/>
      <c r="F92" s="782"/>
      <c r="G92" s="790"/>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4"/>
      <c r="B93" s="787"/>
      <c r="C93" s="798"/>
      <c r="D93" s="787"/>
      <c r="E93" s="779"/>
      <c r="F93" s="782"/>
      <c r="G93" s="790"/>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4"/>
      <c r="B94" s="787"/>
      <c r="C94" s="798" t="s">
        <v>260</v>
      </c>
      <c r="D94" s="787" t="str">
        <f>+IF('5 Valoración Control'!G96="","",'5 Valoración Control'!G96)</f>
        <v/>
      </c>
      <c r="E94" s="779"/>
      <c r="F94" s="782"/>
      <c r="G94" s="790"/>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4"/>
      <c r="B95" s="787"/>
      <c r="C95" s="798"/>
      <c r="D95" s="787"/>
      <c r="E95" s="779"/>
      <c r="F95" s="782"/>
      <c r="G95" s="790"/>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4"/>
      <c r="B96" s="787"/>
      <c r="C96" s="798"/>
      <c r="D96" s="787"/>
      <c r="E96" s="779"/>
      <c r="F96" s="782"/>
      <c r="G96" s="790"/>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4"/>
      <c r="B97" s="787"/>
      <c r="C97" s="798" t="s">
        <v>261</v>
      </c>
      <c r="D97" s="787" t="str">
        <f>+IF('5 Valoración Control'!G99="","",'5 Valoración Control'!G99)</f>
        <v/>
      </c>
      <c r="E97" s="779"/>
      <c r="F97" s="782"/>
      <c r="G97" s="790"/>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4"/>
      <c r="B98" s="787"/>
      <c r="C98" s="798"/>
      <c r="D98" s="787"/>
      <c r="E98" s="779"/>
      <c r="F98" s="782"/>
      <c r="G98" s="790"/>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5"/>
      <c r="B99" s="788"/>
      <c r="C99" s="799"/>
      <c r="D99" s="788"/>
      <c r="E99" s="780"/>
      <c r="F99" s="783"/>
      <c r="G99" s="791"/>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6" t="str">
        <f>+'1 Contexto e Identificación'!$E$17</f>
        <v xml:space="preserve">  </v>
      </c>
      <c r="C100" s="800" t="s">
        <v>243</v>
      </c>
      <c r="D100" s="786" t="str">
        <f>+IF('5 Valoración Control'!G102="","",'5 Valoración Control'!G102)</f>
        <v/>
      </c>
      <c r="E100" s="778" t="str">
        <f>+'6 Mapa Calor Residual'!$C$18</f>
        <v/>
      </c>
      <c r="F100" s="781" t="str">
        <f>+'6 Mapa Calor Residual'!$D$18</f>
        <v/>
      </c>
      <c r="G100" s="789"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4"/>
      <c r="B101" s="787"/>
      <c r="C101" s="798"/>
      <c r="D101" s="787"/>
      <c r="E101" s="779"/>
      <c r="F101" s="782"/>
      <c r="G101" s="790"/>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4"/>
      <c r="B102" s="787"/>
      <c r="C102" s="798"/>
      <c r="D102" s="787"/>
      <c r="E102" s="779"/>
      <c r="F102" s="782"/>
      <c r="G102" s="790"/>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4"/>
      <c r="B103" s="787"/>
      <c r="C103" s="798" t="s">
        <v>258</v>
      </c>
      <c r="D103" s="787" t="str">
        <f>+IF('5 Valoración Control'!G105="","",'5 Valoración Control'!G105)</f>
        <v/>
      </c>
      <c r="E103" s="779"/>
      <c r="F103" s="782"/>
      <c r="G103" s="790"/>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4"/>
      <c r="B104" s="787"/>
      <c r="C104" s="798"/>
      <c r="D104" s="787"/>
      <c r="E104" s="779"/>
      <c r="F104" s="782"/>
      <c r="G104" s="790"/>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4"/>
      <c r="B105" s="787"/>
      <c r="C105" s="798"/>
      <c r="D105" s="787"/>
      <c r="E105" s="779"/>
      <c r="F105" s="782"/>
      <c r="G105" s="790"/>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4"/>
      <c r="B106" s="787"/>
      <c r="C106" s="798" t="s">
        <v>259</v>
      </c>
      <c r="D106" s="787" t="str">
        <f>+IF('5 Valoración Control'!G108="","",'5 Valoración Control'!G108)</f>
        <v/>
      </c>
      <c r="E106" s="779"/>
      <c r="F106" s="782"/>
      <c r="G106" s="790"/>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4"/>
      <c r="B107" s="787"/>
      <c r="C107" s="798"/>
      <c r="D107" s="787"/>
      <c r="E107" s="779"/>
      <c r="F107" s="782"/>
      <c r="G107" s="790"/>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4"/>
      <c r="B108" s="787"/>
      <c r="C108" s="798"/>
      <c r="D108" s="787"/>
      <c r="E108" s="779"/>
      <c r="F108" s="782"/>
      <c r="G108" s="790"/>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4"/>
      <c r="B109" s="787"/>
      <c r="C109" s="798" t="s">
        <v>260</v>
      </c>
      <c r="D109" s="787" t="str">
        <f>+IF('5 Valoración Control'!G111="","",'5 Valoración Control'!G111)</f>
        <v/>
      </c>
      <c r="E109" s="779"/>
      <c r="F109" s="782"/>
      <c r="G109" s="790"/>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4"/>
      <c r="B110" s="787"/>
      <c r="C110" s="798"/>
      <c r="D110" s="787"/>
      <c r="E110" s="779"/>
      <c r="F110" s="782"/>
      <c r="G110" s="790"/>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4"/>
      <c r="B111" s="787"/>
      <c r="C111" s="798"/>
      <c r="D111" s="787"/>
      <c r="E111" s="779"/>
      <c r="F111" s="782"/>
      <c r="G111" s="790"/>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4"/>
      <c r="B112" s="787"/>
      <c r="C112" s="798" t="s">
        <v>261</v>
      </c>
      <c r="D112" s="787" t="str">
        <f>+IF('5 Valoración Control'!G114="","",'5 Valoración Control'!G114)</f>
        <v/>
      </c>
      <c r="E112" s="779"/>
      <c r="F112" s="782"/>
      <c r="G112" s="790"/>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4"/>
      <c r="B113" s="787"/>
      <c r="C113" s="798"/>
      <c r="D113" s="787"/>
      <c r="E113" s="779"/>
      <c r="F113" s="782"/>
      <c r="G113" s="790"/>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5"/>
      <c r="B114" s="788"/>
      <c r="C114" s="799"/>
      <c r="D114" s="788"/>
      <c r="E114" s="780"/>
      <c r="F114" s="783"/>
      <c r="G114" s="791"/>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6">
        <f>+'1 Contexto e Identificación'!$E$18</f>
        <v>0</v>
      </c>
      <c r="C115" s="800" t="s">
        <v>243</v>
      </c>
      <c r="D115" s="786" t="str">
        <f>+IF('5 Valoración Control'!G117="","",'5 Valoración Control'!G117)</f>
        <v/>
      </c>
      <c r="E115" s="778" t="str">
        <f>+'6 Mapa Calor Residual'!$C$19</f>
        <v/>
      </c>
      <c r="F115" s="781" t="str">
        <f>+'6 Mapa Calor Residual'!$D$19</f>
        <v/>
      </c>
      <c r="G115" s="789"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4"/>
      <c r="B116" s="787"/>
      <c r="C116" s="798"/>
      <c r="D116" s="787"/>
      <c r="E116" s="779"/>
      <c r="F116" s="782"/>
      <c r="G116" s="790"/>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4"/>
      <c r="B117" s="787"/>
      <c r="C117" s="798"/>
      <c r="D117" s="787"/>
      <c r="E117" s="779"/>
      <c r="F117" s="782"/>
      <c r="G117" s="790"/>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4"/>
      <c r="B118" s="787"/>
      <c r="C118" s="798" t="s">
        <v>258</v>
      </c>
      <c r="D118" s="787" t="str">
        <f>+IF('5 Valoración Control'!G120="","",'5 Valoración Control'!G120)</f>
        <v/>
      </c>
      <c r="E118" s="779"/>
      <c r="F118" s="782"/>
      <c r="G118" s="790"/>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4"/>
      <c r="B119" s="787"/>
      <c r="C119" s="798"/>
      <c r="D119" s="787"/>
      <c r="E119" s="779"/>
      <c r="F119" s="782"/>
      <c r="G119" s="790"/>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4"/>
      <c r="B120" s="787"/>
      <c r="C120" s="798"/>
      <c r="D120" s="787"/>
      <c r="E120" s="779"/>
      <c r="F120" s="782"/>
      <c r="G120" s="790"/>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4"/>
      <c r="B121" s="787"/>
      <c r="C121" s="798" t="s">
        <v>259</v>
      </c>
      <c r="D121" s="787" t="str">
        <f>+IF('5 Valoración Control'!G123="","",'5 Valoración Control'!G123)</f>
        <v/>
      </c>
      <c r="E121" s="779"/>
      <c r="F121" s="782"/>
      <c r="G121" s="790"/>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4"/>
      <c r="B122" s="787"/>
      <c r="C122" s="798"/>
      <c r="D122" s="787"/>
      <c r="E122" s="779"/>
      <c r="F122" s="782"/>
      <c r="G122" s="790"/>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4"/>
      <c r="B123" s="787"/>
      <c r="C123" s="798"/>
      <c r="D123" s="787"/>
      <c r="E123" s="779"/>
      <c r="F123" s="782"/>
      <c r="G123" s="790"/>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4"/>
      <c r="B124" s="787"/>
      <c r="C124" s="798" t="s">
        <v>260</v>
      </c>
      <c r="D124" s="787" t="str">
        <f>+IF('5 Valoración Control'!G126="","",'5 Valoración Control'!G126)</f>
        <v/>
      </c>
      <c r="E124" s="779"/>
      <c r="F124" s="782"/>
      <c r="G124" s="790"/>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4"/>
      <c r="B125" s="787"/>
      <c r="C125" s="798"/>
      <c r="D125" s="787"/>
      <c r="E125" s="779"/>
      <c r="F125" s="782"/>
      <c r="G125" s="790"/>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4"/>
      <c r="B126" s="787"/>
      <c r="C126" s="798"/>
      <c r="D126" s="787"/>
      <c r="E126" s="779"/>
      <c r="F126" s="782"/>
      <c r="G126" s="790"/>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4"/>
      <c r="B127" s="787"/>
      <c r="C127" s="798" t="s">
        <v>261</v>
      </c>
      <c r="D127" s="787" t="str">
        <f>+IF('5 Valoración Control'!G129="","",'5 Valoración Control'!G129)</f>
        <v/>
      </c>
      <c r="E127" s="779"/>
      <c r="F127" s="782"/>
      <c r="G127" s="790"/>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4"/>
      <c r="B128" s="787"/>
      <c r="C128" s="798"/>
      <c r="D128" s="787"/>
      <c r="E128" s="779"/>
      <c r="F128" s="782"/>
      <c r="G128" s="790"/>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5"/>
      <c r="B129" s="788"/>
      <c r="C129" s="799"/>
      <c r="D129" s="788"/>
      <c r="E129" s="780"/>
      <c r="F129" s="783"/>
      <c r="G129" s="791"/>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6">
        <f>+'1 Contexto e Identificación'!$E$19</f>
        <v>0</v>
      </c>
      <c r="C130" s="800" t="s">
        <v>243</v>
      </c>
      <c r="D130" s="786" t="str">
        <f>+IF('5 Valoración Control'!G132="","",'5 Valoración Control'!G132)</f>
        <v/>
      </c>
      <c r="E130" s="778" t="str">
        <f>+'6 Mapa Calor Residual'!$C$20</f>
        <v/>
      </c>
      <c r="F130" s="781" t="str">
        <f>+'6 Mapa Calor Residual'!$D$20</f>
        <v/>
      </c>
      <c r="G130" s="789"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4"/>
      <c r="B131" s="787"/>
      <c r="C131" s="798"/>
      <c r="D131" s="787"/>
      <c r="E131" s="779"/>
      <c r="F131" s="782"/>
      <c r="G131" s="790"/>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4"/>
      <c r="B132" s="787"/>
      <c r="C132" s="798"/>
      <c r="D132" s="787"/>
      <c r="E132" s="779"/>
      <c r="F132" s="782"/>
      <c r="G132" s="790"/>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4"/>
      <c r="B133" s="787"/>
      <c r="C133" s="798" t="s">
        <v>258</v>
      </c>
      <c r="D133" s="787" t="str">
        <f>+IF('5 Valoración Control'!G135="","",'5 Valoración Control'!G135)</f>
        <v/>
      </c>
      <c r="E133" s="779"/>
      <c r="F133" s="782"/>
      <c r="G133" s="790"/>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4"/>
      <c r="B134" s="787"/>
      <c r="C134" s="798"/>
      <c r="D134" s="787"/>
      <c r="E134" s="779"/>
      <c r="F134" s="782"/>
      <c r="G134" s="790"/>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4"/>
      <c r="B135" s="787"/>
      <c r="C135" s="798"/>
      <c r="D135" s="787"/>
      <c r="E135" s="779"/>
      <c r="F135" s="782"/>
      <c r="G135" s="790"/>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4"/>
      <c r="B136" s="787"/>
      <c r="C136" s="798" t="s">
        <v>259</v>
      </c>
      <c r="D136" s="787" t="str">
        <f>+IF('5 Valoración Control'!G138="","",'5 Valoración Control'!G138)</f>
        <v/>
      </c>
      <c r="E136" s="779"/>
      <c r="F136" s="782"/>
      <c r="G136" s="790"/>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4"/>
      <c r="B137" s="787"/>
      <c r="C137" s="798"/>
      <c r="D137" s="787"/>
      <c r="E137" s="779"/>
      <c r="F137" s="782"/>
      <c r="G137" s="790"/>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4"/>
      <c r="B138" s="787"/>
      <c r="C138" s="798"/>
      <c r="D138" s="787"/>
      <c r="E138" s="779"/>
      <c r="F138" s="782"/>
      <c r="G138" s="790"/>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4"/>
      <c r="B139" s="787"/>
      <c r="C139" s="798" t="s">
        <v>260</v>
      </c>
      <c r="D139" s="787" t="str">
        <f>+IF('5 Valoración Control'!G141="","",'5 Valoración Control'!G141)</f>
        <v/>
      </c>
      <c r="E139" s="779"/>
      <c r="F139" s="782"/>
      <c r="G139" s="790"/>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4"/>
      <c r="B140" s="787"/>
      <c r="C140" s="798"/>
      <c r="D140" s="787"/>
      <c r="E140" s="779"/>
      <c r="F140" s="782"/>
      <c r="G140" s="790"/>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4"/>
      <c r="B141" s="787"/>
      <c r="C141" s="798"/>
      <c r="D141" s="787"/>
      <c r="E141" s="779"/>
      <c r="F141" s="782"/>
      <c r="G141" s="790"/>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4"/>
      <c r="B142" s="787"/>
      <c r="C142" s="798" t="s">
        <v>261</v>
      </c>
      <c r="D142" s="787" t="str">
        <f>+IF('5 Valoración Control'!G144="","",'5 Valoración Control'!G144)</f>
        <v/>
      </c>
      <c r="E142" s="779"/>
      <c r="F142" s="782"/>
      <c r="G142" s="790"/>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4"/>
      <c r="B143" s="787"/>
      <c r="C143" s="798"/>
      <c r="D143" s="787"/>
      <c r="E143" s="779"/>
      <c r="F143" s="782"/>
      <c r="G143" s="790"/>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5"/>
      <c r="B144" s="788"/>
      <c r="C144" s="799"/>
      <c r="D144" s="788"/>
      <c r="E144" s="780"/>
      <c r="F144" s="783"/>
      <c r="G144" s="791"/>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6">
        <f>+'1 Contexto e Identificación'!$E$20</f>
        <v>0</v>
      </c>
      <c r="C145" s="800" t="s">
        <v>243</v>
      </c>
      <c r="D145" s="786" t="str">
        <f>+IF('5 Valoración Control'!G147="","",'5 Valoración Control'!G147)</f>
        <v/>
      </c>
      <c r="E145" s="778" t="str">
        <f>+'6 Mapa Calor Residual'!$C$21</f>
        <v/>
      </c>
      <c r="F145" s="781" t="str">
        <f>+'6 Mapa Calor Residual'!$D$21</f>
        <v/>
      </c>
      <c r="G145" s="789"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4"/>
      <c r="B146" s="787"/>
      <c r="C146" s="798"/>
      <c r="D146" s="787"/>
      <c r="E146" s="779"/>
      <c r="F146" s="782"/>
      <c r="G146" s="790"/>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4"/>
      <c r="B147" s="787"/>
      <c r="C147" s="798"/>
      <c r="D147" s="787"/>
      <c r="E147" s="779"/>
      <c r="F147" s="782"/>
      <c r="G147" s="790"/>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4"/>
      <c r="B148" s="787"/>
      <c r="C148" s="798" t="s">
        <v>258</v>
      </c>
      <c r="D148" s="787" t="str">
        <f>+IF('5 Valoración Control'!G150="","",'5 Valoración Control'!G150)</f>
        <v/>
      </c>
      <c r="E148" s="779"/>
      <c r="F148" s="782"/>
      <c r="G148" s="790"/>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4"/>
      <c r="B149" s="787"/>
      <c r="C149" s="798"/>
      <c r="D149" s="787"/>
      <c r="E149" s="779"/>
      <c r="F149" s="782"/>
      <c r="G149" s="790"/>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4"/>
      <c r="B150" s="787"/>
      <c r="C150" s="798"/>
      <c r="D150" s="787"/>
      <c r="E150" s="779"/>
      <c r="F150" s="782"/>
      <c r="G150" s="790"/>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4"/>
      <c r="B151" s="787"/>
      <c r="C151" s="798" t="s">
        <v>259</v>
      </c>
      <c r="D151" s="787" t="str">
        <f>+IF('5 Valoración Control'!G153="","",'5 Valoración Control'!G153)</f>
        <v/>
      </c>
      <c r="E151" s="779"/>
      <c r="F151" s="782"/>
      <c r="G151" s="790"/>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4"/>
      <c r="B152" s="787"/>
      <c r="C152" s="798"/>
      <c r="D152" s="787"/>
      <c r="E152" s="779"/>
      <c r="F152" s="782"/>
      <c r="G152" s="790"/>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4"/>
      <c r="B153" s="787"/>
      <c r="C153" s="798"/>
      <c r="D153" s="787"/>
      <c r="E153" s="779"/>
      <c r="F153" s="782"/>
      <c r="G153" s="790"/>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4"/>
      <c r="B154" s="787"/>
      <c r="C154" s="798" t="s">
        <v>260</v>
      </c>
      <c r="D154" s="787" t="str">
        <f>+IF('5 Valoración Control'!G156="","",'5 Valoración Control'!G156)</f>
        <v/>
      </c>
      <c r="E154" s="779"/>
      <c r="F154" s="782"/>
      <c r="G154" s="790"/>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4"/>
      <c r="B155" s="787"/>
      <c r="C155" s="798"/>
      <c r="D155" s="787"/>
      <c r="E155" s="779"/>
      <c r="F155" s="782"/>
      <c r="G155" s="790"/>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4"/>
      <c r="B156" s="787"/>
      <c r="C156" s="798"/>
      <c r="D156" s="787"/>
      <c r="E156" s="779"/>
      <c r="F156" s="782"/>
      <c r="G156" s="790"/>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4"/>
      <c r="B157" s="787"/>
      <c r="C157" s="798" t="s">
        <v>261</v>
      </c>
      <c r="D157" s="787" t="str">
        <f>+IF('5 Valoración Control'!G159="","",'5 Valoración Control'!G159)</f>
        <v/>
      </c>
      <c r="E157" s="779"/>
      <c r="F157" s="782"/>
      <c r="G157" s="790"/>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4"/>
      <c r="B158" s="787"/>
      <c r="C158" s="798"/>
      <c r="D158" s="787"/>
      <c r="E158" s="779"/>
      <c r="F158" s="782"/>
      <c r="G158" s="790"/>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5"/>
      <c r="B159" s="788"/>
      <c r="C159" s="799"/>
      <c r="D159" s="788"/>
      <c r="E159" s="780"/>
      <c r="F159" s="783"/>
      <c r="G159" s="791"/>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6" t="str">
        <f>+'1 Contexto e Identificación'!$E$21</f>
        <v xml:space="preserve">  </v>
      </c>
      <c r="C160" s="800" t="s">
        <v>243</v>
      </c>
      <c r="D160" s="786" t="str">
        <f>+IF('5 Valoración Control'!G162="","",'5 Valoración Control'!G162)</f>
        <v/>
      </c>
      <c r="E160" s="778" t="str">
        <f>+'6 Mapa Calor Residual'!$C$22</f>
        <v/>
      </c>
      <c r="F160" s="781" t="str">
        <f>+'6 Mapa Calor Residual'!$D$22</f>
        <v/>
      </c>
      <c r="G160" s="789"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4"/>
      <c r="B161" s="787"/>
      <c r="C161" s="798"/>
      <c r="D161" s="787"/>
      <c r="E161" s="779"/>
      <c r="F161" s="782"/>
      <c r="G161" s="790"/>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4"/>
      <c r="B162" s="787"/>
      <c r="C162" s="798"/>
      <c r="D162" s="787"/>
      <c r="E162" s="779"/>
      <c r="F162" s="782"/>
      <c r="G162" s="790"/>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4"/>
      <c r="B163" s="787"/>
      <c r="C163" s="798" t="s">
        <v>258</v>
      </c>
      <c r="D163" s="787" t="str">
        <f>+IF('5 Valoración Control'!G165="","",'5 Valoración Control'!G165)</f>
        <v/>
      </c>
      <c r="E163" s="779"/>
      <c r="F163" s="782"/>
      <c r="G163" s="790"/>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4"/>
      <c r="B164" s="787"/>
      <c r="C164" s="798"/>
      <c r="D164" s="787"/>
      <c r="E164" s="779"/>
      <c r="F164" s="782"/>
      <c r="G164" s="790"/>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4"/>
      <c r="B165" s="787"/>
      <c r="C165" s="798"/>
      <c r="D165" s="787"/>
      <c r="E165" s="779"/>
      <c r="F165" s="782"/>
      <c r="G165" s="790"/>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4"/>
      <c r="B166" s="787"/>
      <c r="C166" s="798" t="s">
        <v>259</v>
      </c>
      <c r="D166" s="787" t="str">
        <f>+IF('5 Valoración Control'!G168="","",'5 Valoración Control'!G168)</f>
        <v/>
      </c>
      <c r="E166" s="779"/>
      <c r="F166" s="782"/>
      <c r="G166" s="790"/>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4"/>
      <c r="B167" s="787"/>
      <c r="C167" s="798"/>
      <c r="D167" s="787"/>
      <c r="E167" s="779"/>
      <c r="F167" s="782"/>
      <c r="G167" s="790"/>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4"/>
      <c r="B168" s="787"/>
      <c r="C168" s="798"/>
      <c r="D168" s="787"/>
      <c r="E168" s="779"/>
      <c r="F168" s="782"/>
      <c r="G168" s="790"/>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4"/>
      <c r="B169" s="787"/>
      <c r="C169" s="798" t="s">
        <v>260</v>
      </c>
      <c r="D169" s="787" t="str">
        <f>+IF('5 Valoración Control'!G171="","",'5 Valoración Control'!G171)</f>
        <v/>
      </c>
      <c r="E169" s="779"/>
      <c r="F169" s="782"/>
      <c r="G169" s="790"/>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4"/>
      <c r="B170" s="787"/>
      <c r="C170" s="798"/>
      <c r="D170" s="787"/>
      <c r="E170" s="779"/>
      <c r="F170" s="782"/>
      <c r="G170" s="790"/>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4"/>
      <c r="B171" s="787"/>
      <c r="C171" s="798"/>
      <c r="D171" s="787"/>
      <c r="E171" s="779"/>
      <c r="F171" s="782"/>
      <c r="G171" s="790"/>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4"/>
      <c r="B172" s="787"/>
      <c r="C172" s="798" t="s">
        <v>261</v>
      </c>
      <c r="D172" s="787" t="str">
        <f>+IF('5 Valoración Control'!G174="","",'5 Valoración Control'!G174)</f>
        <v/>
      </c>
      <c r="E172" s="779"/>
      <c r="F172" s="782"/>
      <c r="G172" s="790"/>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4"/>
      <c r="B173" s="787"/>
      <c r="C173" s="798"/>
      <c r="D173" s="787"/>
      <c r="E173" s="779"/>
      <c r="F173" s="782"/>
      <c r="G173" s="790"/>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5"/>
      <c r="B174" s="788"/>
      <c r="C174" s="799"/>
      <c r="D174" s="788"/>
      <c r="E174" s="780"/>
      <c r="F174" s="783"/>
      <c r="G174" s="791"/>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6">
        <f>+'1 Contexto e Identificación'!$E$22</f>
        <v>0</v>
      </c>
      <c r="C175" s="800" t="s">
        <v>243</v>
      </c>
      <c r="D175" s="786" t="str">
        <f>+IF('5 Valoración Control'!G177="","",'5 Valoración Control'!G177)</f>
        <v/>
      </c>
      <c r="E175" s="778" t="str">
        <f>+'6 Mapa Calor Residual'!$C$23</f>
        <v/>
      </c>
      <c r="F175" s="781" t="str">
        <f>+'6 Mapa Calor Residual'!$D$23</f>
        <v/>
      </c>
      <c r="G175" s="789"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4"/>
      <c r="B176" s="787"/>
      <c r="C176" s="798"/>
      <c r="D176" s="787"/>
      <c r="E176" s="779"/>
      <c r="F176" s="782"/>
      <c r="G176" s="790"/>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4"/>
      <c r="B177" s="787"/>
      <c r="C177" s="798"/>
      <c r="D177" s="787"/>
      <c r="E177" s="779"/>
      <c r="F177" s="782"/>
      <c r="G177" s="790"/>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4"/>
      <c r="B178" s="787"/>
      <c r="C178" s="798" t="s">
        <v>258</v>
      </c>
      <c r="D178" s="787" t="str">
        <f>+IF('5 Valoración Control'!G180="","",'5 Valoración Control'!G180)</f>
        <v/>
      </c>
      <c r="E178" s="779"/>
      <c r="F178" s="782"/>
      <c r="G178" s="790"/>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4"/>
      <c r="B179" s="787"/>
      <c r="C179" s="798"/>
      <c r="D179" s="787"/>
      <c r="E179" s="779"/>
      <c r="F179" s="782"/>
      <c r="G179" s="790"/>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4"/>
      <c r="B180" s="787"/>
      <c r="C180" s="798"/>
      <c r="D180" s="787"/>
      <c r="E180" s="779"/>
      <c r="F180" s="782"/>
      <c r="G180" s="790"/>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4"/>
      <c r="B181" s="787"/>
      <c r="C181" s="798" t="s">
        <v>259</v>
      </c>
      <c r="D181" s="787" t="str">
        <f>+IF('5 Valoración Control'!G183="","",'5 Valoración Control'!G183)</f>
        <v/>
      </c>
      <c r="E181" s="779"/>
      <c r="F181" s="782"/>
      <c r="G181" s="790"/>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4"/>
      <c r="B182" s="787"/>
      <c r="C182" s="798"/>
      <c r="D182" s="787"/>
      <c r="E182" s="779"/>
      <c r="F182" s="782"/>
      <c r="G182" s="790"/>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4"/>
      <c r="B183" s="787"/>
      <c r="C183" s="798"/>
      <c r="D183" s="787"/>
      <c r="E183" s="779"/>
      <c r="F183" s="782"/>
      <c r="G183" s="790"/>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4"/>
      <c r="B184" s="787"/>
      <c r="C184" s="798" t="s">
        <v>260</v>
      </c>
      <c r="D184" s="787" t="str">
        <f>+IF('5 Valoración Control'!G186="","",'5 Valoración Control'!G186)</f>
        <v/>
      </c>
      <c r="E184" s="779"/>
      <c r="F184" s="782"/>
      <c r="G184" s="790"/>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4"/>
      <c r="B185" s="787"/>
      <c r="C185" s="798"/>
      <c r="D185" s="787"/>
      <c r="E185" s="779"/>
      <c r="F185" s="782"/>
      <c r="G185" s="790"/>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4"/>
      <c r="B186" s="787"/>
      <c r="C186" s="798"/>
      <c r="D186" s="787"/>
      <c r="E186" s="779"/>
      <c r="F186" s="782"/>
      <c r="G186" s="790"/>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4"/>
      <c r="B187" s="787"/>
      <c r="C187" s="798" t="s">
        <v>261</v>
      </c>
      <c r="D187" s="787" t="str">
        <f>+IF('5 Valoración Control'!G189="","",'5 Valoración Control'!G189)</f>
        <v/>
      </c>
      <c r="E187" s="779"/>
      <c r="F187" s="782"/>
      <c r="G187" s="790"/>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4"/>
      <c r="B188" s="787"/>
      <c r="C188" s="798"/>
      <c r="D188" s="787"/>
      <c r="E188" s="779"/>
      <c r="F188" s="782"/>
      <c r="G188" s="790"/>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5"/>
      <c r="B189" s="788"/>
      <c r="C189" s="799"/>
      <c r="D189" s="788"/>
      <c r="E189" s="780"/>
      <c r="F189" s="783"/>
      <c r="G189" s="791"/>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6" t="str">
        <f>+'1 Contexto e Identificación'!$E$23</f>
        <v xml:space="preserve">  </v>
      </c>
      <c r="C190" s="800" t="s">
        <v>243</v>
      </c>
      <c r="D190" s="786" t="str">
        <f>+IF('5 Valoración Control'!G192="","",'5 Valoración Control'!G192)</f>
        <v/>
      </c>
      <c r="E190" s="778" t="str">
        <f>+'6 Mapa Calor Residual'!$C$24</f>
        <v/>
      </c>
      <c r="F190" s="781" t="str">
        <f>+'6 Mapa Calor Residual'!$D$24</f>
        <v/>
      </c>
      <c r="G190" s="789"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4"/>
      <c r="B191" s="787"/>
      <c r="C191" s="798"/>
      <c r="D191" s="787"/>
      <c r="E191" s="779"/>
      <c r="F191" s="782"/>
      <c r="G191" s="790"/>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4"/>
      <c r="B192" s="787"/>
      <c r="C192" s="798"/>
      <c r="D192" s="787"/>
      <c r="E192" s="779"/>
      <c r="F192" s="782"/>
      <c r="G192" s="790"/>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4"/>
      <c r="B193" s="787"/>
      <c r="C193" s="798" t="s">
        <v>258</v>
      </c>
      <c r="D193" s="787" t="str">
        <f>+IF('5 Valoración Control'!G195="","",'5 Valoración Control'!G195)</f>
        <v/>
      </c>
      <c r="E193" s="779"/>
      <c r="F193" s="782"/>
      <c r="G193" s="790"/>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4"/>
      <c r="B194" s="787"/>
      <c r="C194" s="798"/>
      <c r="D194" s="787"/>
      <c r="E194" s="779"/>
      <c r="F194" s="782"/>
      <c r="G194" s="790"/>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4"/>
      <c r="B195" s="787"/>
      <c r="C195" s="798"/>
      <c r="D195" s="787"/>
      <c r="E195" s="779"/>
      <c r="F195" s="782"/>
      <c r="G195" s="790"/>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4"/>
      <c r="B196" s="787"/>
      <c r="C196" s="798" t="s">
        <v>259</v>
      </c>
      <c r="D196" s="787" t="str">
        <f>+IF('5 Valoración Control'!G198="","",'5 Valoración Control'!G198)</f>
        <v/>
      </c>
      <c r="E196" s="779"/>
      <c r="F196" s="782"/>
      <c r="G196" s="790"/>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4"/>
      <c r="B197" s="787"/>
      <c r="C197" s="798"/>
      <c r="D197" s="787"/>
      <c r="E197" s="779"/>
      <c r="F197" s="782"/>
      <c r="G197" s="790"/>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4"/>
      <c r="B198" s="787"/>
      <c r="C198" s="798"/>
      <c r="D198" s="787"/>
      <c r="E198" s="779"/>
      <c r="F198" s="782"/>
      <c r="G198" s="790"/>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4"/>
      <c r="B199" s="787"/>
      <c r="C199" s="798" t="s">
        <v>260</v>
      </c>
      <c r="D199" s="787" t="str">
        <f>+IF('5 Valoración Control'!G201="","",'5 Valoración Control'!G201)</f>
        <v/>
      </c>
      <c r="E199" s="779"/>
      <c r="F199" s="782"/>
      <c r="G199" s="790"/>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4"/>
      <c r="B200" s="787"/>
      <c r="C200" s="798"/>
      <c r="D200" s="787"/>
      <c r="E200" s="779"/>
      <c r="F200" s="782"/>
      <c r="G200" s="790"/>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4"/>
      <c r="B201" s="787"/>
      <c r="C201" s="798"/>
      <c r="D201" s="787"/>
      <c r="E201" s="779"/>
      <c r="F201" s="782"/>
      <c r="G201" s="790"/>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4"/>
      <c r="B202" s="787"/>
      <c r="C202" s="798" t="s">
        <v>261</v>
      </c>
      <c r="D202" s="787" t="str">
        <f>+IF('5 Valoración Control'!G204="","",'5 Valoración Control'!G204)</f>
        <v/>
      </c>
      <c r="E202" s="779"/>
      <c r="F202" s="782"/>
      <c r="G202" s="790"/>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4"/>
      <c r="B203" s="787"/>
      <c r="C203" s="798"/>
      <c r="D203" s="787"/>
      <c r="E203" s="779"/>
      <c r="F203" s="782"/>
      <c r="G203" s="790"/>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5"/>
      <c r="B204" s="788"/>
      <c r="C204" s="799"/>
      <c r="D204" s="788"/>
      <c r="E204" s="780"/>
      <c r="F204" s="783"/>
      <c r="G204" s="791"/>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6" t="str">
        <f>+'1 Contexto e Identificación'!$E$24</f>
        <v xml:space="preserve">  </v>
      </c>
      <c r="C205" s="800" t="s">
        <v>243</v>
      </c>
      <c r="D205" s="786" t="str">
        <f>+IF('5 Valoración Control'!G207="","",'5 Valoración Control'!G207)</f>
        <v/>
      </c>
      <c r="E205" s="778" t="str">
        <f>+'6 Mapa Calor Residual'!$C$25</f>
        <v/>
      </c>
      <c r="F205" s="781" t="str">
        <f>+'6 Mapa Calor Residual'!$D$25</f>
        <v/>
      </c>
      <c r="G205" s="789"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4"/>
      <c r="B206" s="787"/>
      <c r="C206" s="798"/>
      <c r="D206" s="787"/>
      <c r="E206" s="779"/>
      <c r="F206" s="782"/>
      <c r="G206" s="790"/>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4"/>
      <c r="B207" s="787"/>
      <c r="C207" s="798"/>
      <c r="D207" s="787"/>
      <c r="E207" s="779"/>
      <c r="F207" s="782"/>
      <c r="G207" s="790"/>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4"/>
      <c r="B208" s="787"/>
      <c r="C208" s="798" t="s">
        <v>258</v>
      </c>
      <c r="D208" s="787" t="str">
        <f>+IF('5 Valoración Control'!G210="","",'5 Valoración Control'!G210)</f>
        <v/>
      </c>
      <c r="E208" s="779"/>
      <c r="F208" s="782"/>
      <c r="G208" s="790"/>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4"/>
      <c r="B209" s="787"/>
      <c r="C209" s="798"/>
      <c r="D209" s="787"/>
      <c r="E209" s="779"/>
      <c r="F209" s="782"/>
      <c r="G209" s="790"/>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4"/>
      <c r="B210" s="787"/>
      <c r="C210" s="798"/>
      <c r="D210" s="787"/>
      <c r="E210" s="779"/>
      <c r="F210" s="782"/>
      <c r="G210" s="790"/>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4"/>
      <c r="B211" s="787"/>
      <c r="C211" s="798" t="s">
        <v>259</v>
      </c>
      <c r="D211" s="787" t="str">
        <f>+IF('5 Valoración Control'!G213="","",'5 Valoración Control'!G213)</f>
        <v/>
      </c>
      <c r="E211" s="779"/>
      <c r="F211" s="782"/>
      <c r="G211" s="790"/>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4"/>
      <c r="B212" s="787"/>
      <c r="C212" s="798"/>
      <c r="D212" s="787"/>
      <c r="E212" s="779"/>
      <c r="F212" s="782"/>
      <c r="G212" s="790"/>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4"/>
      <c r="B213" s="787"/>
      <c r="C213" s="798"/>
      <c r="D213" s="787"/>
      <c r="E213" s="779"/>
      <c r="F213" s="782"/>
      <c r="G213" s="790"/>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4"/>
      <c r="B214" s="787"/>
      <c r="C214" s="798" t="s">
        <v>260</v>
      </c>
      <c r="D214" s="787" t="str">
        <f>+IF('5 Valoración Control'!G216="","",'5 Valoración Control'!G216)</f>
        <v/>
      </c>
      <c r="E214" s="779"/>
      <c r="F214" s="782"/>
      <c r="G214" s="790"/>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4"/>
      <c r="B215" s="787"/>
      <c r="C215" s="798"/>
      <c r="D215" s="787"/>
      <c r="E215" s="779"/>
      <c r="F215" s="782"/>
      <c r="G215" s="790"/>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4"/>
      <c r="B216" s="787"/>
      <c r="C216" s="798"/>
      <c r="D216" s="787"/>
      <c r="E216" s="779"/>
      <c r="F216" s="782"/>
      <c r="G216" s="790"/>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4"/>
      <c r="B217" s="787"/>
      <c r="C217" s="798" t="s">
        <v>261</v>
      </c>
      <c r="D217" s="787" t="str">
        <f>+IF('5 Valoración Control'!G219="","",'5 Valoración Control'!G219)</f>
        <v/>
      </c>
      <c r="E217" s="779"/>
      <c r="F217" s="782"/>
      <c r="G217" s="790"/>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4"/>
      <c r="B218" s="787"/>
      <c r="C218" s="798"/>
      <c r="D218" s="787"/>
      <c r="E218" s="779"/>
      <c r="F218" s="782"/>
      <c r="G218" s="790"/>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5"/>
      <c r="B219" s="788"/>
      <c r="C219" s="799"/>
      <c r="D219" s="788"/>
      <c r="E219" s="780"/>
      <c r="F219" s="783"/>
      <c r="G219" s="791"/>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6" t="str">
        <f>+'1 Contexto e Identificación'!$E$25</f>
        <v xml:space="preserve">  </v>
      </c>
      <c r="C220" s="800" t="s">
        <v>243</v>
      </c>
      <c r="D220" s="786" t="str">
        <f>+IF('5 Valoración Control'!G222="","",'5 Valoración Control'!G222)</f>
        <v/>
      </c>
      <c r="E220" s="778" t="str">
        <f>+'6 Mapa Calor Residual'!$C$26</f>
        <v/>
      </c>
      <c r="F220" s="781" t="str">
        <f>+'6 Mapa Calor Residual'!$D$26</f>
        <v/>
      </c>
      <c r="G220" s="789"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4"/>
      <c r="B221" s="787"/>
      <c r="C221" s="798"/>
      <c r="D221" s="787"/>
      <c r="E221" s="779"/>
      <c r="F221" s="782"/>
      <c r="G221" s="790"/>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4"/>
      <c r="B222" s="787"/>
      <c r="C222" s="798"/>
      <c r="D222" s="787"/>
      <c r="E222" s="779"/>
      <c r="F222" s="782"/>
      <c r="G222" s="790"/>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4"/>
      <c r="B223" s="787"/>
      <c r="C223" s="798" t="s">
        <v>258</v>
      </c>
      <c r="D223" s="787" t="str">
        <f>+IF('5 Valoración Control'!G225="","",'5 Valoración Control'!G225)</f>
        <v/>
      </c>
      <c r="E223" s="779"/>
      <c r="F223" s="782"/>
      <c r="G223" s="790"/>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4"/>
      <c r="B224" s="787"/>
      <c r="C224" s="798"/>
      <c r="D224" s="787"/>
      <c r="E224" s="779"/>
      <c r="F224" s="782"/>
      <c r="G224" s="790"/>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4"/>
      <c r="B225" s="787"/>
      <c r="C225" s="798"/>
      <c r="D225" s="787"/>
      <c r="E225" s="779"/>
      <c r="F225" s="782"/>
      <c r="G225" s="790"/>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4"/>
      <c r="B226" s="787"/>
      <c r="C226" s="798" t="s">
        <v>259</v>
      </c>
      <c r="D226" s="787" t="str">
        <f>+IF('5 Valoración Control'!G228="","",'5 Valoración Control'!G228)</f>
        <v/>
      </c>
      <c r="E226" s="779"/>
      <c r="F226" s="782"/>
      <c r="G226" s="790"/>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4"/>
      <c r="B227" s="787"/>
      <c r="C227" s="798"/>
      <c r="D227" s="787"/>
      <c r="E227" s="779"/>
      <c r="F227" s="782"/>
      <c r="G227" s="790"/>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4"/>
      <c r="B228" s="787"/>
      <c r="C228" s="798"/>
      <c r="D228" s="787"/>
      <c r="E228" s="779"/>
      <c r="F228" s="782"/>
      <c r="G228" s="790"/>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4"/>
      <c r="B229" s="787"/>
      <c r="C229" s="798" t="s">
        <v>260</v>
      </c>
      <c r="D229" s="787" t="str">
        <f>+IF('5 Valoración Control'!G231="","",'5 Valoración Control'!G231)</f>
        <v/>
      </c>
      <c r="E229" s="779"/>
      <c r="F229" s="782"/>
      <c r="G229" s="790"/>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4"/>
      <c r="B230" s="787"/>
      <c r="C230" s="798"/>
      <c r="D230" s="787"/>
      <c r="E230" s="779"/>
      <c r="F230" s="782"/>
      <c r="G230" s="790"/>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4"/>
      <c r="B231" s="787"/>
      <c r="C231" s="798"/>
      <c r="D231" s="787"/>
      <c r="E231" s="779"/>
      <c r="F231" s="782"/>
      <c r="G231" s="790"/>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4"/>
      <c r="B232" s="787"/>
      <c r="C232" s="798" t="s">
        <v>261</v>
      </c>
      <c r="D232" s="787" t="str">
        <f>+IF('5 Valoración Control'!G234="","",'5 Valoración Control'!G234)</f>
        <v/>
      </c>
      <c r="E232" s="779"/>
      <c r="F232" s="782"/>
      <c r="G232" s="790"/>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4"/>
      <c r="B233" s="787"/>
      <c r="C233" s="798"/>
      <c r="D233" s="787"/>
      <c r="E233" s="779"/>
      <c r="F233" s="782"/>
      <c r="G233" s="790"/>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5"/>
      <c r="B234" s="788"/>
      <c r="C234" s="799"/>
      <c r="D234" s="788"/>
      <c r="E234" s="780"/>
      <c r="F234" s="783"/>
      <c r="G234" s="791"/>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6" t="str">
        <f>+'1 Contexto e Identificación'!$E$26</f>
        <v xml:space="preserve">  </v>
      </c>
      <c r="C235" s="800" t="s">
        <v>243</v>
      </c>
      <c r="D235" s="786" t="str">
        <f>+IF('5 Valoración Control'!G237="","",'5 Valoración Control'!G237)</f>
        <v/>
      </c>
      <c r="E235" s="778" t="str">
        <f>+'6 Mapa Calor Residual'!$C$27</f>
        <v/>
      </c>
      <c r="F235" s="781" t="str">
        <f>+'6 Mapa Calor Residual'!$D$27</f>
        <v/>
      </c>
      <c r="G235" s="789"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4"/>
      <c r="B236" s="787"/>
      <c r="C236" s="798"/>
      <c r="D236" s="787"/>
      <c r="E236" s="779"/>
      <c r="F236" s="782"/>
      <c r="G236" s="790"/>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4"/>
      <c r="B237" s="787"/>
      <c r="C237" s="798"/>
      <c r="D237" s="787"/>
      <c r="E237" s="779"/>
      <c r="F237" s="782"/>
      <c r="G237" s="790"/>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4"/>
      <c r="B238" s="787"/>
      <c r="C238" s="798" t="s">
        <v>258</v>
      </c>
      <c r="D238" s="787" t="str">
        <f>+IF('5 Valoración Control'!G240="","",'5 Valoración Control'!G240)</f>
        <v/>
      </c>
      <c r="E238" s="779"/>
      <c r="F238" s="782"/>
      <c r="G238" s="790"/>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4"/>
      <c r="B239" s="787"/>
      <c r="C239" s="798"/>
      <c r="D239" s="787"/>
      <c r="E239" s="779"/>
      <c r="F239" s="782"/>
      <c r="G239" s="790"/>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4"/>
      <c r="B240" s="787"/>
      <c r="C240" s="798"/>
      <c r="D240" s="787"/>
      <c r="E240" s="779"/>
      <c r="F240" s="782"/>
      <c r="G240" s="790"/>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4"/>
      <c r="B241" s="787"/>
      <c r="C241" s="798" t="s">
        <v>259</v>
      </c>
      <c r="D241" s="787" t="str">
        <f>+IF('5 Valoración Control'!G243="","",'5 Valoración Control'!G243)</f>
        <v/>
      </c>
      <c r="E241" s="779"/>
      <c r="F241" s="782"/>
      <c r="G241" s="790"/>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4"/>
      <c r="B242" s="787"/>
      <c r="C242" s="798"/>
      <c r="D242" s="787"/>
      <c r="E242" s="779"/>
      <c r="F242" s="782"/>
      <c r="G242" s="790"/>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4"/>
      <c r="B243" s="787"/>
      <c r="C243" s="798"/>
      <c r="D243" s="787"/>
      <c r="E243" s="779"/>
      <c r="F243" s="782"/>
      <c r="G243" s="790"/>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4"/>
      <c r="B244" s="787"/>
      <c r="C244" s="798" t="s">
        <v>260</v>
      </c>
      <c r="D244" s="787" t="str">
        <f>+IF('5 Valoración Control'!G246="","",'5 Valoración Control'!G246)</f>
        <v/>
      </c>
      <c r="E244" s="779"/>
      <c r="F244" s="782"/>
      <c r="G244" s="790"/>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4"/>
      <c r="B245" s="787"/>
      <c r="C245" s="798"/>
      <c r="D245" s="787"/>
      <c r="E245" s="779"/>
      <c r="F245" s="782"/>
      <c r="G245" s="790"/>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4"/>
      <c r="B246" s="787"/>
      <c r="C246" s="798"/>
      <c r="D246" s="787"/>
      <c r="E246" s="779"/>
      <c r="F246" s="782"/>
      <c r="G246" s="790"/>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4"/>
      <c r="B247" s="787"/>
      <c r="C247" s="798" t="s">
        <v>261</v>
      </c>
      <c r="D247" s="787" t="str">
        <f>+IF('5 Valoración Control'!G249="","",'5 Valoración Control'!G249)</f>
        <v/>
      </c>
      <c r="E247" s="779"/>
      <c r="F247" s="782"/>
      <c r="G247" s="790"/>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4"/>
      <c r="B248" s="787"/>
      <c r="C248" s="798"/>
      <c r="D248" s="787"/>
      <c r="E248" s="779"/>
      <c r="F248" s="782"/>
      <c r="G248" s="790"/>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5"/>
      <c r="B249" s="788"/>
      <c r="C249" s="799"/>
      <c r="D249" s="788"/>
      <c r="E249" s="780"/>
      <c r="F249" s="783"/>
      <c r="G249" s="791"/>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6" t="str">
        <f>+'1 Contexto e Identificación'!$E$27</f>
        <v xml:space="preserve">  </v>
      </c>
      <c r="C250" s="800" t="s">
        <v>243</v>
      </c>
      <c r="D250" s="786" t="str">
        <f>+IF('5 Valoración Control'!G252="","",'5 Valoración Control'!G252)</f>
        <v/>
      </c>
      <c r="E250" s="778" t="str">
        <f>+'6 Mapa Calor Residual'!$C$28</f>
        <v/>
      </c>
      <c r="F250" s="781" t="str">
        <f>+'6 Mapa Calor Residual'!$D$28</f>
        <v/>
      </c>
      <c r="G250" s="789"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4"/>
      <c r="B251" s="787"/>
      <c r="C251" s="798"/>
      <c r="D251" s="787"/>
      <c r="E251" s="779"/>
      <c r="F251" s="782"/>
      <c r="G251" s="790"/>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4"/>
      <c r="B252" s="787"/>
      <c r="C252" s="798"/>
      <c r="D252" s="787"/>
      <c r="E252" s="779"/>
      <c r="F252" s="782"/>
      <c r="G252" s="790"/>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4"/>
      <c r="B253" s="787"/>
      <c r="C253" s="798" t="s">
        <v>258</v>
      </c>
      <c r="D253" s="787" t="str">
        <f>+IF('5 Valoración Control'!G255="","",'5 Valoración Control'!G255)</f>
        <v/>
      </c>
      <c r="E253" s="779"/>
      <c r="F253" s="782"/>
      <c r="G253" s="790"/>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4"/>
      <c r="B254" s="787"/>
      <c r="C254" s="798"/>
      <c r="D254" s="787"/>
      <c r="E254" s="779"/>
      <c r="F254" s="782"/>
      <c r="G254" s="790"/>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4"/>
      <c r="B255" s="787"/>
      <c r="C255" s="798"/>
      <c r="D255" s="787"/>
      <c r="E255" s="779"/>
      <c r="F255" s="782"/>
      <c r="G255" s="790"/>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4"/>
      <c r="B256" s="787"/>
      <c r="C256" s="798" t="s">
        <v>259</v>
      </c>
      <c r="D256" s="787" t="str">
        <f>+IF('5 Valoración Control'!G258="","",'5 Valoración Control'!G258)</f>
        <v/>
      </c>
      <c r="E256" s="779"/>
      <c r="F256" s="782"/>
      <c r="G256" s="790"/>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4"/>
      <c r="B257" s="787"/>
      <c r="C257" s="798"/>
      <c r="D257" s="787"/>
      <c r="E257" s="779"/>
      <c r="F257" s="782"/>
      <c r="G257" s="790"/>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4"/>
      <c r="B258" s="787"/>
      <c r="C258" s="798"/>
      <c r="D258" s="787"/>
      <c r="E258" s="779"/>
      <c r="F258" s="782"/>
      <c r="G258" s="790"/>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4"/>
      <c r="B259" s="787"/>
      <c r="C259" s="798" t="s">
        <v>260</v>
      </c>
      <c r="D259" s="787" t="str">
        <f>+IF('5 Valoración Control'!G261="","",'5 Valoración Control'!G261)</f>
        <v/>
      </c>
      <c r="E259" s="779"/>
      <c r="F259" s="782"/>
      <c r="G259" s="790"/>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4"/>
      <c r="B260" s="787"/>
      <c r="C260" s="798"/>
      <c r="D260" s="787"/>
      <c r="E260" s="779"/>
      <c r="F260" s="782"/>
      <c r="G260" s="790"/>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4"/>
      <c r="B261" s="787"/>
      <c r="C261" s="798"/>
      <c r="D261" s="787"/>
      <c r="E261" s="779"/>
      <c r="F261" s="782"/>
      <c r="G261" s="790"/>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4"/>
      <c r="B262" s="787"/>
      <c r="C262" s="798" t="s">
        <v>261</v>
      </c>
      <c r="D262" s="787" t="str">
        <f>+IF('5 Valoración Control'!G264="","",'5 Valoración Control'!G264)</f>
        <v/>
      </c>
      <c r="E262" s="779"/>
      <c r="F262" s="782"/>
      <c r="G262" s="790"/>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4"/>
      <c r="B263" s="787"/>
      <c r="C263" s="798"/>
      <c r="D263" s="787"/>
      <c r="E263" s="779"/>
      <c r="F263" s="782"/>
      <c r="G263" s="790"/>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5"/>
      <c r="B264" s="788"/>
      <c r="C264" s="799"/>
      <c r="D264" s="788"/>
      <c r="E264" s="780"/>
      <c r="F264" s="783"/>
      <c r="G264" s="791"/>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6" t="str">
        <f>+'1 Contexto e Identificación'!$E$28</f>
        <v xml:space="preserve">  </v>
      </c>
      <c r="C265" s="800" t="s">
        <v>243</v>
      </c>
      <c r="D265" s="786" t="str">
        <f>+IF('5 Valoración Control'!G267="","",'5 Valoración Control'!G267)</f>
        <v/>
      </c>
      <c r="E265" s="778" t="str">
        <f>+'6 Mapa Calor Residual'!$C$29</f>
        <v/>
      </c>
      <c r="F265" s="781" t="str">
        <f>+'6 Mapa Calor Residual'!$D$29</f>
        <v/>
      </c>
      <c r="G265" s="789"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4"/>
      <c r="B266" s="787"/>
      <c r="C266" s="798"/>
      <c r="D266" s="787"/>
      <c r="E266" s="779"/>
      <c r="F266" s="782"/>
      <c r="G266" s="790"/>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4"/>
      <c r="B267" s="787"/>
      <c r="C267" s="798"/>
      <c r="D267" s="787"/>
      <c r="E267" s="779"/>
      <c r="F267" s="782"/>
      <c r="G267" s="790"/>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4"/>
      <c r="B268" s="787"/>
      <c r="C268" s="798" t="s">
        <v>258</v>
      </c>
      <c r="D268" s="787" t="str">
        <f>+IF('5 Valoración Control'!G270="","",'5 Valoración Control'!G270)</f>
        <v/>
      </c>
      <c r="E268" s="779"/>
      <c r="F268" s="782"/>
      <c r="G268" s="790"/>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4"/>
      <c r="B269" s="787"/>
      <c r="C269" s="798"/>
      <c r="D269" s="787"/>
      <c r="E269" s="779"/>
      <c r="F269" s="782"/>
      <c r="G269" s="790"/>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4"/>
      <c r="B270" s="787"/>
      <c r="C270" s="798"/>
      <c r="D270" s="787"/>
      <c r="E270" s="779"/>
      <c r="F270" s="782"/>
      <c r="G270" s="790"/>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4"/>
      <c r="B271" s="787"/>
      <c r="C271" s="798" t="s">
        <v>259</v>
      </c>
      <c r="D271" s="787" t="str">
        <f>+IF('5 Valoración Control'!G273="","",'5 Valoración Control'!G273)</f>
        <v/>
      </c>
      <c r="E271" s="779"/>
      <c r="F271" s="782"/>
      <c r="G271" s="790"/>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4"/>
      <c r="B272" s="787"/>
      <c r="C272" s="798"/>
      <c r="D272" s="787"/>
      <c r="E272" s="779"/>
      <c r="F272" s="782"/>
      <c r="G272" s="790"/>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4"/>
      <c r="B273" s="787"/>
      <c r="C273" s="798"/>
      <c r="D273" s="787"/>
      <c r="E273" s="779"/>
      <c r="F273" s="782"/>
      <c r="G273" s="790"/>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4"/>
      <c r="B274" s="787"/>
      <c r="C274" s="798" t="s">
        <v>260</v>
      </c>
      <c r="D274" s="787" t="str">
        <f>+IF('5 Valoración Control'!G276="","",'5 Valoración Control'!G276)</f>
        <v/>
      </c>
      <c r="E274" s="779"/>
      <c r="F274" s="782"/>
      <c r="G274" s="790"/>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4"/>
      <c r="B275" s="787"/>
      <c r="C275" s="798"/>
      <c r="D275" s="787"/>
      <c r="E275" s="779"/>
      <c r="F275" s="782"/>
      <c r="G275" s="790"/>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4"/>
      <c r="B276" s="787"/>
      <c r="C276" s="798"/>
      <c r="D276" s="787"/>
      <c r="E276" s="779"/>
      <c r="F276" s="782"/>
      <c r="G276" s="790"/>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4"/>
      <c r="B277" s="787"/>
      <c r="C277" s="798" t="s">
        <v>261</v>
      </c>
      <c r="D277" s="787" t="str">
        <f>+IF('5 Valoración Control'!G279="","",'5 Valoración Control'!G279)</f>
        <v/>
      </c>
      <c r="E277" s="779"/>
      <c r="F277" s="782"/>
      <c r="G277" s="790"/>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4"/>
      <c r="B278" s="787"/>
      <c r="C278" s="798"/>
      <c r="D278" s="787"/>
      <c r="E278" s="779"/>
      <c r="F278" s="782"/>
      <c r="G278" s="790"/>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5"/>
      <c r="B279" s="788"/>
      <c r="C279" s="799"/>
      <c r="D279" s="788"/>
      <c r="E279" s="780"/>
      <c r="F279" s="783"/>
      <c r="G279" s="791"/>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6" t="str">
        <f>+'1 Contexto e Identificación'!$E$29</f>
        <v xml:space="preserve">  </v>
      </c>
      <c r="C280" s="800" t="s">
        <v>243</v>
      </c>
      <c r="D280" s="786" t="str">
        <f>+IF('5 Valoración Control'!G282="","",'5 Valoración Control'!G282)</f>
        <v/>
      </c>
      <c r="E280" s="778" t="str">
        <f>+'6 Mapa Calor Residual'!$C$30</f>
        <v/>
      </c>
      <c r="F280" s="781" t="str">
        <f>+'6 Mapa Calor Residual'!$D$30</f>
        <v/>
      </c>
      <c r="G280" s="789"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4"/>
      <c r="B281" s="787"/>
      <c r="C281" s="798"/>
      <c r="D281" s="787"/>
      <c r="E281" s="779"/>
      <c r="F281" s="782"/>
      <c r="G281" s="790"/>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4"/>
      <c r="B282" s="787"/>
      <c r="C282" s="798"/>
      <c r="D282" s="787"/>
      <c r="E282" s="779"/>
      <c r="F282" s="782"/>
      <c r="G282" s="790"/>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4"/>
      <c r="B283" s="787"/>
      <c r="C283" s="798" t="s">
        <v>258</v>
      </c>
      <c r="D283" s="787" t="str">
        <f>+IF('5 Valoración Control'!G285="","",'5 Valoración Control'!G285)</f>
        <v/>
      </c>
      <c r="E283" s="779"/>
      <c r="F283" s="782"/>
      <c r="G283" s="790"/>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4"/>
      <c r="B284" s="787"/>
      <c r="C284" s="798"/>
      <c r="D284" s="787"/>
      <c r="E284" s="779"/>
      <c r="F284" s="782"/>
      <c r="G284" s="790"/>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4"/>
      <c r="B285" s="787"/>
      <c r="C285" s="798"/>
      <c r="D285" s="787"/>
      <c r="E285" s="779"/>
      <c r="F285" s="782"/>
      <c r="G285" s="790"/>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4"/>
      <c r="B286" s="787"/>
      <c r="C286" s="798" t="s">
        <v>259</v>
      </c>
      <c r="D286" s="787" t="str">
        <f>+IF('5 Valoración Control'!G288="","",'5 Valoración Control'!G288)</f>
        <v/>
      </c>
      <c r="E286" s="779"/>
      <c r="F286" s="782"/>
      <c r="G286" s="790"/>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4"/>
      <c r="B287" s="787"/>
      <c r="C287" s="798"/>
      <c r="D287" s="787"/>
      <c r="E287" s="779"/>
      <c r="F287" s="782"/>
      <c r="G287" s="790"/>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4"/>
      <c r="B288" s="787"/>
      <c r="C288" s="798"/>
      <c r="D288" s="787"/>
      <c r="E288" s="779"/>
      <c r="F288" s="782"/>
      <c r="G288" s="790"/>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4"/>
      <c r="B289" s="787"/>
      <c r="C289" s="798" t="s">
        <v>260</v>
      </c>
      <c r="D289" s="787" t="str">
        <f>+IF('5 Valoración Control'!G291="","",'5 Valoración Control'!G291)</f>
        <v/>
      </c>
      <c r="E289" s="779"/>
      <c r="F289" s="782"/>
      <c r="G289" s="790"/>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4"/>
      <c r="B290" s="787"/>
      <c r="C290" s="798"/>
      <c r="D290" s="787"/>
      <c r="E290" s="779"/>
      <c r="F290" s="782"/>
      <c r="G290" s="790"/>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4"/>
      <c r="B291" s="787"/>
      <c r="C291" s="798"/>
      <c r="D291" s="787"/>
      <c r="E291" s="779"/>
      <c r="F291" s="782"/>
      <c r="G291" s="790"/>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4"/>
      <c r="B292" s="787"/>
      <c r="C292" s="798" t="s">
        <v>261</v>
      </c>
      <c r="D292" s="787" t="str">
        <f>+IF('5 Valoración Control'!G294="","",'5 Valoración Control'!G294)</f>
        <v/>
      </c>
      <c r="E292" s="779"/>
      <c r="F292" s="782"/>
      <c r="G292" s="790"/>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4"/>
      <c r="B293" s="787"/>
      <c r="C293" s="798"/>
      <c r="D293" s="787"/>
      <c r="E293" s="779"/>
      <c r="F293" s="782"/>
      <c r="G293" s="790"/>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5"/>
      <c r="B294" s="788"/>
      <c r="C294" s="799"/>
      <c r="D294" s="788"/>
      <c r="E294" s="780"/>
      <c r="F294" s="783"/>
      <c r="G294" s="791"/>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6" t="str">
        <f>+'1 Contexto e Identificación'!$E$30</f>
        <v xml:space="preserve">  </v>
      </c>
      <c r="C295" s="800" t="s">
        <v>243</v>
      </c>
      <c r="D295" s="786" t="str">
        <f>+IF('5 Valoración Control'!G297="","",'5 Valoración Control'!G297)</f>
        <v/>
      </c>
      <c r="E295" s="778" t="str">
        <f>+'6 Mapa Calor Residual'!$C$31</f>
        <v/>
      </c>
      <c r="F295" s="781" t="str">
        <f>+'6 Mapa Calor Residual'!$D$31</f>
        <v/>
      </c>
      <c r="G295" s="789"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4"/>
      <c r="B296" s="787"/>
      <c r="C296" s="798"/>
      <c r="D296" s="787"/>
      <c r="E296" s="779"/>
      <c r="F296" s="782"/>
      <c r="G296" s="790"/>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4"/>
      <c r="B297" s="787"/>
      <c r="C297" s="798"/>
      <c r="D297" s="787"/>
      <c r="E297" s="779"/>
      <c r="F297" s="782"/>
      <c r="G297" s="790"/>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4"/>
      <c r="B298" s="787"/>
      <c r="C298" s="798" t="s">
        <v>258</v>
      </c>
      <c r="D298" s="787" t="str">
        <f>+IF('5 Valoración Control'!G300="","",'5 Valoración Control'!G300)</f>
        <v/>
      </c>
      <c r="E298" s="779"/>
      <c r="F298" s="782"/>
      <c r="G298" s="790"/>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4"/>
      <c r="B299" s="787"/>
      <c r="C299" s="798"/>
      <c r="D299" s="787"/>
      <c r="E299" s="779"/>
      <c r="F299" s="782"/>
      <c r="G299" s="790"/>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4"/>
      <c r="B300" s="787"/>
      <c r="C300" s="798"/>
      <c r="D300" s="787"/>
      <c r="E300" s="779"/>
      <c r="F300" s="782"/>
      <c r="G300" s="790"/>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4"/>
      <c r="B301" s="787"/>
      <c r="C301" s="798" t="s">
        <v>259</v>
      </c>
      <c r="D301" s="787" t="str">
        <f>+IF('5 Valoración Control'!G303="","",'5 Valoración Control'!G303)</f>
        <v/>
      </c>
      <c r="E301" s="779"/>
      <c r="F301" s="782"/>
      <c r="G301" s="790"/>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4"/>
      <c r="B302" s="787"/>
      <c r="C302" s="798"/>
      <c r="D302" s="787"/>
      <c r="E302" s="779"/>
      <c r="F302" s="782"/>
      <c r="G302" s="790"/>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4"/>
      <c r="B303" s="787"/>
      <c r="C303" s="798"/>
      <c r="D303" s="787"/>
      <c r="E303" s="779"/>
      <c r="F303" s="782"/>
      <c r="G303" s="790"/>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4"/>
      <c r="B304" s="787"/>
      <c r="C304" s="798" t="s">
        <v>260</v>
      </c>
      <c r="D304" s="787" t="str">
        <f>+IF('5 Valoración Control'!G306="","",'5 Valoración Control'!G306)</f>
        <v/>
      </c>
      <c r="E304" s="779"/>
      <c r="F304" s="782"/>
      <c r="G304" s="790"/>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4"/>
      <c r="B305" s="787"/>
      <c r="C305" s="798"/>
      <c r="D305" s="787"/>
      <c r="E305" s="779"/>
      <c r="F305" s="782"/>
      <c r="G305" s="790"/>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4"/>
      <c r="B306" s="787"/>
      <c r="C306" s="798"/>
      <c r="D306" s="787"/>
      <c r="E306" s="779"/>
      <c r="F306" s="782"/>
      <c r="G306" s="790"/>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4"/>
      <c r="B307" s="787"/>
      <c r="C307" s="798" t="s">
        <v>261</v>
      </c>
      <c r="D307" s="787" t="str">
        <f>+IF('5 Valoración Control'!G309="","",'5 Valoración Control'!G309)</f>
        <v/>
      </c>
      <c r="E307" s="779"/>
      <c r="F307" s="782"/>
      <c r="G307" s="790"/>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4"/>
      <c r="B308" s="787"/>
      <c r="C308" s="798"/>
      <c r="D308" s="787"/>
      <c r="E308" s="779"/>
      <c r="F308" s="782"/>
      <c r="G308" s="790"/>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5"/>
      <c r="B309" s="788"/>
      <c r="C309" s="799"/>
      <c r="D309" s="788"/>
      <c r="E309" s="780"/>
      <c r="F309" s="783"/>
      <c r="G309" s="791"/>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7"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143</v>
      </c>
      <c r="C1" s="818"/>
      <c r="D1" s="818"/>
      <c r="E1" s="818"/>
      <c r="F1" s="818"/>
      <c r="G1" s="818"/>
      <c r="H1" s="818"/>
      <c r="I1" s="818"/>
      <c r="J1" s="818"/>
      <c r="K1" s="818"/>
      <c r="L1" s="606" t="s">
        <v>369</v>
      </c>
      <c r="M1" s="607"/>
    </row>
    <row r="2" spans="1:13" ht="15" customHeight="1" x14ac:dyDescent="0.25">
      <c r="A2" s="827"/>
      <c r="B2" s="818"/>
      <c r="C2" s="818"/>
      <c r="D2" s="818"/>
      <c r="E2" s="818"/>
      <c r="F2" s="818"/>
      <c r="G2" s="818"/>
      <c r="H2" s="818"/>
      <c r="I2" s="818"/>
      <c r="J2" s="818"/>
      <c r="K2" s="818"/>
      <c r="L2" s="606" t="s">
        <v>288</v>
      </c>
      <c r="M2" s="607"/>
    </row>
    <row r="3" spans="1:13" ht="15" customHeight="1" x14ac:dyDescent="0.25">
      <c r="A3" s="827"/>
      <c r="B3" s="818"/>
      <c r="C3" s="818"/>
      <c r="D3" s="818"/>
      <c r="E3" s="818"/>
      <c r="F3" s="818"/>
      <c r="G3" s="818"/>
      <c r="H3" s="818"/>
      <c r="I3" s="818"/>
      <c r="J3" s="818"/>
      <c r="K3" s="818"/>
      <c r="L3" s="630" t="s">
        <v>370</v>
      </c>
      <c r="M3" s="630"/>
    </row>
    <row r="4" spans="1:13" s="156" customFormat="1" ht="15" customHeight="1" x14ac:dyDescent="0.25">
      <c r="A4" s="828"/>
      <c r="B4" s="819"/>
      <c r="C4" s="819"/>
      <c r="D4" s="819"/>
      <c r="E4" s="819"/>
      <c r="F4" s="819"/>
      <c r="G4" s="819"/>
      <c r="H4" s="819"/>
      <c r="I4" s="819"/>
      <c r="J4" s="819"/>
      <c r="K4" s="819"/>
      <c r="L4" s="606" t="s">
        <v>289</v>
      </c>
      <c r="M4" s="606"/>
    </row>
    <row r="5" spans="1:13" s="156" customFormat="1" ht="23.25" customHeight="1" x14ac:dyDescent="0.25">
      <c r="A5" s="459" t="s">
        <v>14</v>
      </c>
      <c r="B5" s="812" t="str">
        <f>'9 Imprimir Mapa Riesgo'!B5:M5</f>
        <v xml:space="preserve">DOCUMENTACIÓN Y ARCHIVO </v>
      </c>
      <c r="C5" s="813"/>
      <c r="D5" s="813"/>
      <c r="E5" s="813"/>
      <c r="F5" s="813"/>
      <c r="G5" s="813"/>
      <c r="H5" s="813"/>
      <c r="I5" s="813"/>
      <c r="J5" s="813"/>
      <c r="K5" s="814"/>
      <c r="L5" s="402"/>
      <c r="M5" s="402"/>
    </row>
    <row r="6" spans="1:13" s="156" customFormat="1" ht="45.75" customHeight="1" x14ac:dyDescent="0.25">
      <c r="A6" s="447" t="s">
        <v>16</v>
      </c>
      <c r="B6" s="815" t="str">
        <f>'9 Imprimir Mapa Riesgo'!B6:M6</f>
        <v>Garantizar la implementación del desarrollo de las actividades individuales e institucionales del Talento Humano de la Dirección de Transito de
Bucaramanga; administrar y salvaguardar los bienes, gestionar el uso sostenible de los recursos naturales, realizar el mantenimiento de los elementos
e infraestructura requerida, administrar los documentos con base a los requerimientos establecidos para la recuperación e implementar las actuaciones
disciplinarias relacionadas con los funcionarios de la entidad.</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299</v>
      </c>
      <c r="B18" s="341">
        <f>+COUNTIF(' 7Mapa Calor Inherente Residual'!$E$12:$E$31,'12 Formulas'!$AK$3)</f>
        <v>1</v>
      </c>
      <c r="C18" s="342">
        <f t="shared" ref="C18:C21" si="0">+B18/$B$21</f>
        <v>1</v>
      </c>
      <c r="D18" s="341">
        <f>+COUNTIF(' 7Mapa Calor Inherente Residual'!$H$12:$H$31,'12 Formulas'!$AK$3)</f>
        <v>1</v>
      </c>
      <c r="E18" s="342">
        <f t="shared" ref="E18:E21" si="1">+D18/$D$21</f>
        <v>1</v>
      </c>
      <c r="G18" s="303" t="s">
        <v>221</v>
      </c>
    </row>
    <row r="19" spans="1:7" x14ac:dyDescent="0.25">
      <c r="A19" s="340" t="s">
        <v>300</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1</v>
      </c>
      <c r="C21" s="342">
        <f t="shared" si="0"/>
        <v>1</v>
      </c>
      <c r="D21" s="341">
        <f>+SUM(D17:D20)</f>
        <v>1</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303</v>
      </c>
      <c r="D1" s="850"/>
      <c r="E1" s="850"/>
      <c r="F1" s="850"/>
      <c r="G1" s="845" t="s">
        <v>304</v>
      </c>
      <c r="H1" s="845"/>
      <c r="R1" s="846" t="s">
        <v>160</v>
      </c>
      <c r="S1" s="846"/>
      <c r="T1" s="846"/>
      <c r="U1" s="846"/>
      <c r="W1" s="847" t="s">
        <v>305</v>
      </c>
      <c r="X1" s="847"/>
      <c r="Y1" s="847"/>
      <c r="Z1" s="847"/>
      <c r="AA1" s="413"/>
      <c r="AB1" s="419"/>
      <c r="AC1" s="419"/>
      <c r="AD1" s="419"/>
      <c r="AE1" s="848" t="s">
        <v>90</v>
      </c>
      <c r="AF1" s="848"/>
      <c r="AG1" s="848"/>
      <c r="AH1" s="848"/>
      <c r="AI1" s="848"/>
      <c r="AK1" s="420" t="s">
        <v>306</v>
      </c>
      <c r="AM1" s="844" t="s">
        <v>59</v>
      </c>
      <c r="AN1" s="844"/>
      <c r="AO1" s="844"/>
      <c r="AP1" s="844"/>
      <c r="AQ1" s="844" t="s">
        <v>61</v>
      </c>
      <c r="AR1" s="844"/>
      <c r="AS1" s="844" t="s">
        <v>63</v>
      </c>
      <c r="AT1" s="844"/>
      <c r="AU1" s="844" t="s">
        <v>65</v>
      </c>
      <c r="AV1" s="844"/>
      <c r="AW1" s="844" t="s">
        <v>67</v>
      </c>
      <c r="AX1" s="844"/>
      <c r="AY1" s="844" t="s">
        <v>69</v>
      </c>
      <c r="AZ1" s="844"/>
      <c r="BB1" s="418" t="s">
        <v>307</v>
      </c>
      <c r="BC1" s="844" t="s">
        <v>227</v>
      </c>
      <c r="BD1" s="844"/>
      <c r="BF1" s="421" t="s">
        <v>241</v>
      </c>
      <c r="BG1" s="418" t="s">
        <v>74</v>
      </c>
      <c r="BI1" s="844" t="s">
        <v>308</v>
      </c>
      <c r="BJ1" s="844"/>
      <c r="BK1" s="844" t="s">
        <v>76</v>
      </c>
      <c r="BL1" s="844"/>
      <c r="BM1" s="844"/>
      <c r="BN1" s="422"/>
      <c r="BQ1" s="844" t="s">
        <v>80</v>
      </c>
      <c r="BR1" s="844"/>
      <c r="BS1" s="844"/>
      <c r="BU1" s="418" t="s">
        <v>309</v>
      </c>
      <c r="BW1" s="844" t="s">
        <v>310</v>
      </c>
      <c r="BX1" s="844"/>
      <c r="BY1" s="844"/>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9"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9"/>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9"/>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9"/>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9"/>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2025-01-26T20:04:41Z</dcterms:modified>
  <cp:category/>
  <cp:contentStatus/>
</cp:coreProperties>
</file>